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tabRatio="613" firstSheet="3" activeTab="2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“三公”经费预算安排情况说明" sheetId="10" r:id="rId10"/>
    <sheet name="表9" sheetId="11" r:id="rId11"/>
    <sheet name="表10" sheetId="12" r:id="rId12"/>
    <sheet name="表11" sheetId="13" r:id="rId13"/>
    <sheet name="表12" sheetId="14" r:id="rId14"/>
    <sheet name="表13" sheetId="15" r:id="rId15"/>
    <sheet name="表14" sheetId="16" r:id="rId16"/>
    <sheet name="表15" sheetId="17" r:id="rId17"/>
    <sheet name="表16" sheetId="18" r:id="rId18"/>
    <sheet name="表17" sheetId="19" r:id="rId19"/>
    <sheet name="转移支付安排情况说明" sheetId="20" r:id="rId20"/>
    <sheet name="举借政府债务情况说明" sheetId="21" r:id="rId21"/>
    <sheet name="表18" sheetId="22" r:id="rId22"/>
    <sheet name="财政扶贫资金相关政策办法" sheetId="23" r:id="rId23"/>
  </sheets>
  <externalReferences>
    <externalReference r:id="rId26"/>
  </externalReferences>
  <definedNames>
    <definedName name="_xlnm.Print_Area" hidden="1">#N/A</definedName>
    <definedName name="_xlnm.Print_Titles" localSheetId="1">'表1'!$2:$5</definedName>
    <definedName name="_xlnm.Print_Titles" localSheetId="11">'表10'!$1:$5</definedName>
    <definedName name="_xlnm.Print_Titles" localSheetId="3">'表3'!$2:$5</definedName>
    <definedName name="_xlnm.Print_Titles" localSheetId="5">'表5'!$1:$5</definedName>
    <definedName name="_xlnm.Print_Titles" localSheetId="10">'表9'!$2:$4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<sst xmlns="http://schemas.openxmlformats.org/spreadsheetml/2006/main" count="1939" uniqueCount="1472">
  <si>
    <t>临猗县2020年政府预算附表目录</t>
  </si>
  <si>
    <t>第一部分</t>
  </si>
  <si>
    <t>一般公共预算</t>
  </si>
  <si>
    <t>表1</t>
  </si>
  <si>
    <t>一般公共预算收入表</t>
  </si>
  <si>
    <t>表2</t>
  </si>
  <si>
    <t>一般公共预算支出表</t>
  </si>
  <si>
    <t>表3</t>
  </si>
  <si>
    <t>一般公共预算本级支出表</t>
  </si>
  <si>
    <t>表4</t>
  </si>
  <si>
    <t>一般公共预算本级基本支出表</t>
  </si>
  <si>
    <t>表5</t>
  </si>
  <si>
    <t>一般公共预算税收返还和转移支付表</t>
  </si>
  <si>
    <t>表6</t>
  </si>
  <si>
    <t>政府一般债务限额和余额情况表</t>
  </si>
  <si>
    <t>表7</t>
  </si>
  <si>
    <t>一般公共预算“三公”经费预算安排情况表</t>
  </si>
  <si>
    <t>“三公”经费预算安排情况说明</t>
  </si>
  <si>
    <t>第二部分</t>
  </si>
  <si>
    <t>政府性基金</t>
  </si>
  <si>
    <t>表8</t>
  </si>
  <si>
    <t>政府性基金收入表</t>
  </si>
  <si>
    <t>表9</t>
  </si>
  <si>
    <t>政府性基金支出表</t>
  </si>
  <si>
    <t>表10</t>
  </si>
  <si>
    <t>政府性基金转移支付表</t>
  </si>
  <si>
    <t>表11</t>
  </si>
  <si>
    <t>政府专项债务限额和余额情况表</t>
  </si>
  <si>
    <t>第三部分</t>
  </si>
  <si>
    <t>国有资本经营预算</t>
  </si>
  <si>
    <t>表12</t>
  </si>
  <si>
    <t>国有资本经营预算收入表</t>
  </si>
  <si>
    <t>表13</t>
  </si>
  <si>
    <t>国有资本经营预算支出表</t>
  </si>
  <si>
    <t>第四部分</t>
  </si>
  <si>
    <t>社会保险基金预算</t>
  </si>
  <si>
    <t>表14</t>
  </si>
  <si>
    <t>社会保险基金预算总表</t>
  </si>
  <si>
    <t>表15</t>
  </si>
  <si>
    <t>社会保险基金预算收入表</t>
  </si>
  <si>
    <t>表16</t>
  </si>
  <si>
    <t>社会保险基金预算支出表</t>
  </si>
  <si>
    <t>第五部分</t>
  </si>
  <si>
    <t>相关情况说明</t>
  </si>
  <si>
    <t>转移支付安排情况说明</t>
  </si>
  <si>
    <t>举借政府债务情况说明</t>
  </si>
  <si>
    <t>2020年一般公共预算收入表</t>
  </si>
  <si>
    <t>单位：万元</t>
  </si>
  <si>
    <t>项目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</si>
  <si>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</si>
  <si>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</si>
  <si>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</si>
  <si>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</si>
  <si>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</si>
  <si>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</si>
  <si>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</si>
  <si>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</si>
  <si>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</si>
  <si>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</si>
  <si>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</si>
  <si>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</si>
  <si>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</si>
  <si>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</si>
  <si>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</si>
  <si>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</si>
  <si>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</si>
  <si>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</si>
  <si>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</si>
  <si>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</si>
  <si>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</si>
  <si>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</si>
  <si>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</si>
  <si>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</si>
  <si>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</si>
  <si>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</si>
  <si>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</si>
  <si>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</si>
  <si>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</si>
  <si>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</si>
  <si>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</si>
  <si>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>2020年一般公共预算支出表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</si>
  <si>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</si>
  <si>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</si>
  <si>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</si>
  <si>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</si>
  <si>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</si>
  <si>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</si>
  <si>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</si>
  <si>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</si>
  <si>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</si>
  <si>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</si>
  <si>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</si>
  <si>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</si>
  <si>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</si>
  <si>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</si>
  <si>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</si>
  <si>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</si>
  <si>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</si>
  <si>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</si>
  <si>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</si>
  <si>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</si>
  <si>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</si>
  <si>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</si>
  <si>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</si>
  <si>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</si>
  <si>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</si>
  <si>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</si>
  <si>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</si>
  <si>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</si>
  <si>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</si>
  <si>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</si>
  <si>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</si>
  <si>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</si>
  <si>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</si>
  <si>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</si>
  <si>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</si>
  <si>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</si>
  <si>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</si>
  <si>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</si>
  <si>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</si>
  <si>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</si>
  <si>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</si>
  <si>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</si>
  <si>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</si>
  <si>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</si>
  <si>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</si>
  <si>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</si>
  <si>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</si>
  <si>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</si>
  <si>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</si>
  <si>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</si>
  <si>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</si>
  <si>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</si>
  <si>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</si>
  <si>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</si>
  <si>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</si>
  <si>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</si>
  <si>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</si>
  <si>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</si>
  <si>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</si>
  <si>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</si>
  <si>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</si>
  <si>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</si>
  <si>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</si>
  <si>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</si>
  <si>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</si>
  <si>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</si>
  <si>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</si>
  <si>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</si>
  <si>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</si>
  <si>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</si>
  <si>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</si>
  <si>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</si>
  <si>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</si>
  <si>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</si>
  <si>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</si>
  <si>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</si>
  <si>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</si>
  <si>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</si>
  <si>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</si>
  <si>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</si>
  <si>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</si>
  <si>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</si>
  <si>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</si>
  <si>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</si>
  <si>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</si>
  <si>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</si>
  <si>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</si>
  <si>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</si>
  <si>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</si>
  <si>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</si>
  <si>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</si>
  <si>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</si>
  <si>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</si>
  <si>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</si>
  <si>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</si>
  <si>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</si>
  <si>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</si>
  <si>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</si>
  <si>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</si>
  <si>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</si>
  <si>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</si>
  <si>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</si>
  <si>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</si>
  <si>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</si>
  <si>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</si>
  <si>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</si>
  <si>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</si>
  <si>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</si>
  <si>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</si>
  <si>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</si>
  <si>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</si>
  <si>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</si>
  <si>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</si>
  <si>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</si>
  <si>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</si>
  <si>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</si>
  <si>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</si>
  <si>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</si>
  <si>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</si>
  <si>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</si>
  <si>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</si>
  <si>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</si>
  <si>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</si>
  <si>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</si>
  <si>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</si>
  <si>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</si>
  <si>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</si>
  <si>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</si>
  <si>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</si>
  <si>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</si>
  <si>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</si>
  <si>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</si>
  <si>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</si>
  <si>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</si>
  <si>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</si>
  <si>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</si>
  <si>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</si>
  <si>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</si>
  <si>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</si>
  <si>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</si>
  <si>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</si>
  <si>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</si>
  <si>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</si>
  <si>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</si>
  <si>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</si>
  <si>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</si>
  <si>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</si>
  <si>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</si>
  <si>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</si>
  <si>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</si>
  <si>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</si>
  <si>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</si>
  <si>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</si>
  <si>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</si>
  <si>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</si>
  <si>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</si>
  <si>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</si>
  <si>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</si>
  <si>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</si>
  <si>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</si>
  <si>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</si>
  <si>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</si>
  <si>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</si>
  <si>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</si>
  <si>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</si>
  <si>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</si>
  <si>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</si>
  <si>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</si>
  <si>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</si>
  <si>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</si>
  <si>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</si>
  <si>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</si>
  <si>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</si>
  <si>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</si>
  <si>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</si>
  <si>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</si>
  <si>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</si>
  <si>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</si>
  <si>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</si>
  <si>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</si>
  <si>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</si>
  <si>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</si>
  <si>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</si>
  <si>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</si>
  <si>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</si>
  <si>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</si>
  <si>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</si>
  <si>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</si>
  <si>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</si>
  <si>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</si>
  <si>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</si>
  <si>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</si>
  <si>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</si>
  <si>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</si>
  <si>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</si>
  <si>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</si>
  <si>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</si>
  <si>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</si>
  <si>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</si>
  <si>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</si>
  <si>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</si>
  <si>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</si>
  <si>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</si>
  <si>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</si>
  <si>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</si>
  <si>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</si>
  <si>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</si>
  <si>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</si>
  <si>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</si>
  <si>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</si>
  <si>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</si>
  <si>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</si>
  <si>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</si>
  <si>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</si>
  <si>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</si>
  <si>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</si>
  <si>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</si>
  <si>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</si>
  <si>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</si>
  <si>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</si>
  <si>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</si>
  <si>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</si>
  <si>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</si>
  <si>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</si>
  <si>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</si>
  <si>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</si>
  <si>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</si>
  <si>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</si>
  <si>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</si>
  <si>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</si>
  <si>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</si>
  <si>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</si>
  <si>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</si>
  <si>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</si>
  <si>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</si>
  <si>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</si>
  <si>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</si>
  <si>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</si>
  <si>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</si>
  <si>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</si>
  <si>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</si>
  <si>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</si>
  <si>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</si>
  <si>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</si>
  <si>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</si>
  <si>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</si>
  <si>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</si>
  <si>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</si>
  <si>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</si>
  <si>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</si>
  <si>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</si>
  <si>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</si>
  <si>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</si>
  <si>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</si>
  <si>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</si>
  <si>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</si>
  <si>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</si>
  <si>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</si>
  <si>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</si>
  <si>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</si>
  <si>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</si>
  <si>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</si>
  <si>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</si>
  <si>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</si>
  <si>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</si>
  <si>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</si>
  <si>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</si>
  <si>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</si>
  <si>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</si>
  <si>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</si>
  <si>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</si>
  <si>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</si>
  <si>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</si>
  <si>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</si>
  <si>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</si>
  <si>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</si>
  <si>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</si>
  <si>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</si>
  <si>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</si>
  <si>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</si>
  <si>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</si>
  <si>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</si>
  <si>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</si>
  <si>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</si>
  <si>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</si>
  <si>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</si>
  <si>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</si>
  <si>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</si>
  <si>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</si>
  <si>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</si>
  <si>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</si>
  <si>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</si>
  <si>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</si>
  <si>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</si>
  <si>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</si>
  <si>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</si>
  <si>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</si>
  <si>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</si>
  <si>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</si>
  <si>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</si>
  <si>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</si>
  <si>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</si>
  <si>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</si>
  <si>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</si>
  <si>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</si>
  <si>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</si>
  <si>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</si>
  <si>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</si>
  <si>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</si>
  <si>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</si>
  <si>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</si>
  <si>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</si>
  <si>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</si>
  <si>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</si>
  <si>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</si>
  <si>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</si>
  <si>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</si>
  <si>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</si>
  <si>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</si>
  <si>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</si>
  <si>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</si>
  <si>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</si>
  <si>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</si>
  <si>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</si>
  <si>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</si>
  <si>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</si>
  <si>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</si>
  <si>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</si>
  <si>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</si>
  <si>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</si>
  <si>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</si>
  <si>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</si>
  <si>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</si>
  <si>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</si>
  <si>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</si>
  <si>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</si>
  <si>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</si>
  <si>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</si>
  <si>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</si>
  <si>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</si>
  <si>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</si>
  <si>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</si>
  <si>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</si>
  <si>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</si>
  <si>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</si>
  <si>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</si>
  <si>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</si>
  <si>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</si>
  <si>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</si>
  <si>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</si>
  <si>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</si>
  <si>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</si>
  <si>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</si>
  <si>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</si>
  <si>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</si>
  <si>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</si>
  <si>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</si>
  <si>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</si>
  <si>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</si>
  <si>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</si>
  <si>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</si>
  <si>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</si>
  <si>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</si>
  <si>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</si>
  <si>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</si>
  <si>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</si>
  <si>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</si>
  <si>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</si>
  <si>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</si>
  <si>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</si>
  <si>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</si>
  <si>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</si>
  <si>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</si>
  <si>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</si>
  <si>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</si>
  <si>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</si>
  <si>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</si>
  <si>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</si>
  <si>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</si>
  <si>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</si>
  <si>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</si>
  <si>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</si>
  <si>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</si>
  <si>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</si>
  <si>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</si>
  <si>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</si>
  <si>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</si>
  <si>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</si>
  <si>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</si>
  <si>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</si>
  <si>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</si>
  <si>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</si>
  <si>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</si>
  <si>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</si>
  <si>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</si>
  <si>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</si>
  <si>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</si>
  <si>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</si>
  <si>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</si>
  <si>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</si>
  <si>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</si>
  <si>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</si>
  <si>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</si>
  <si>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</si>
  <si>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</si>
  <si>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</si>
  <si>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</si>
  <si>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</si>
  <si>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</si>
  <si>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</si>
  <si>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</si>
  <si>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</si>
  <si>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</si>
  <si>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</si>
  <si>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</si>
  <si>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</si>
  <si>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</si>
  <si>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</si>
  <si>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</si>
  <si>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</si>
  <si>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</si>
  <si>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</si>
  <si>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</si>
  <si>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</si>
  <si>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</si>
  <si>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</si>
  <si>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</si>
  <si>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</si>
  <si>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</si>
  <si>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</si>
  <si>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</si>
  <si>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</si>
  <si>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</si>
  <si>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</si>
  <si>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</si>
  <si>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</si>
  <si>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</si>
  <si>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</si>
  <si>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</si>
  <si>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</si>
  <si>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</si>
  <si>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</si>
  <si>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</si>
  <si>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</si>
  <si>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</si>
  <si>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</si>
  <si>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</si>
  <si>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</si>
  <si>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</si>
  <si>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</si>
  <si>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</si>
  <si>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</si>
  <si>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</si>
  <si>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</si>
  <si>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</si>
  <si>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</si>
  <si>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</si>
  <si>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</si>
  <si>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</si>
  <si>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</si>
  <si>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</si>
  <si>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</si>
  <si>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</si>
  <si>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</si>
  <si>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</si>
  <si>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</si>
  <si>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</si>
  <si>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</si>
  <si>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</si>
  <si>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</si>
  <si>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</si>
  <si>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</si>
  <si>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</si>
  <si>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</si>
  <si>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</si>
  <si>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</si>
  <si>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</si>
  <si>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</si>
  <si>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</si>
  <si>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</si>
  <si>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</si>
  <si>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</si>
  <si>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</si>
  <si>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</si>
  <si>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</si>
  <si>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</si>
  <si>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</si>
  <si>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</si>
  <si>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</si>
  <si>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</si>
  <si>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</si>
  <si>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</si>
  <si>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</si>
  <si>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</si>
  <si>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</si>
  <si>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</si>
  <si>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</si>
  <si>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</si>
  <si>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</si>
  <si>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</si>
  <si>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</si>
  <si>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</si>
  <si>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</si>
  <si>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</si>
  <si>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</si>
  <si>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</si>
  <si>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</si>
  <si>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</si>
  <si>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</si>
  <si>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</si>
  <si>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</si>
  <si>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</si>
  <si>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</si>
  <si>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</si>
  <si>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</si>
  <si>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</si>
  <si>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</si>
  <si>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</si>
  <si>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</si>
  <si>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</si>
  <si>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</si>
  <si>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</si>
  <si>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</si>
  <si>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</si>
  <si>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</si>
  <si>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</si>
  <si>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</si>
  <si>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</si>
  <si>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</si>
  <si>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</si>
  <si>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</si>
  <si>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</si>
  <si>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</si>
  <si>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</si>
  <si>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</si>
  <si>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</si>
  <si>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</si>
  <si>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</si>
  <si>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</si>
  <si>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</si>
  <si>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</si>
  <si>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</si>
  <si>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</si>
  <si>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</si>
  <si>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</si>
  <si>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</si>
  <si>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</si>
  <si>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</si>
  <si>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</si>
  <si>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</si>
  <si>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</si>
  <si>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</si>
  <si>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</si>
  <si>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</si>
  <si>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</si>
  <si>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</si>
  <si>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</si>
  <si>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</si>
  <si>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</si>
  <si>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</si>
  <si>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</si>
  <si>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</si>
  <si>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</si>
  <si>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</si>
  <si>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</si>
  <si>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</si>
  <si>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</si>
  <si>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</si>
  <si>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</si>
  <si>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</si>
  <si>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</si>
  <si>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</si>
  <si>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</si>
  <si>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</si>
  <si>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</si>
  <si>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</si>
  <si>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</si>
  <si>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</si>
  <si>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</si>
  <si>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</si>
  <si>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</si>
  <si>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</si>
  <si>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</si>
  <si>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</si>
  <si>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</si>
  <si>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</si>
  <si>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</si>
  <si>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</si>
  <si>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</si>
  <si>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</si>
  <si>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</si>
  <si>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</si>
  <si>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</si>
  <si>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</si>
  <si>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</si>
  <si>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</si>
  <si>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</si>
  <si>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</si>
  <si>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</si>
  <si>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</si>
  <si>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</si>
  <si>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</si>
  <si>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</si>
  <si>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</si>
  <si>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</si>
  <si>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</si>
  <si>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</si>
  <si>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</si>
  <si>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</si>
  <si>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</si>
  <si>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</si>
  <si>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</si>
  <si>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</si>
  <si>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</si>
  <si>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</si>
  <si>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</si>
  <si>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</si>
  <si>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</si>
  <si>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</si>
  <si>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</si>
  <si>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</si>
  <si>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</si>
  <si>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</si>
  <si>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</si>
  <si>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</si>
  <si>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</si>
  <si>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</si>
  <si>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</si>
  <si>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</si>
  <si>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</si>
  <si>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</si>
  <si>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</si>
  <si>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</si>
  <si>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</si>
  <si>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</si>
  <si>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</si>
  <si>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</si>
  <si>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</si>
  <si>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</si>
  <si>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</si>
  <si>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</si>
  <si>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</si>
  <si>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</si>
  <si>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</si>
  <si>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</si>
  <si>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</si>
  <si>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</si>
  <si>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</si>
  <si>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</si>
  <si>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</si>
  <si>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</si>
  <si>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</si>
  <si>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</si>
  <si>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</si>
  <si>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</si>
  <si>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</si>
  <si>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</si>
  <si>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</si>
  <si>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</si>
  <si>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</si>
  <si>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</si>
  <si>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</si>
  <si>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</si>
  <si>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</si>
  <si>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</si>
  <si>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</si>
  <si>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</si>
  <si>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</si>
  <si>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</si>
  <si>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</si>
  <si>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</si>
  <si>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</si>
  <si>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</si>
  <si>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</si>
  <si>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</si>
  <si>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</si>
  <si>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</si>
  <si>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</si>
  <si>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</si>
  <si>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</si>
  <si>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</si>
  <si>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</si>
  <si>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</si>
  <si>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</si>
  <si>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</si>
  <si>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</si>
  <si>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</si>
  <si>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</si>
  <si>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</si>
  <si>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</si>
  <si>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</si>
  <si>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</si>
  <si>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</si>
  <si>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</si>
  <si>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</si>
  <si>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</si>
  <si>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</si>
  <si>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</si>
  <si>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</si>
  <si>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</si>
  <si>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</si>
  <si>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</si>
  <si>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</si>
  <si>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</si>
  <si>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</si>
  <si>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</si>
  <si>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</si>
  <si>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</si>
  <si>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</si>
  <si>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</si>
  <si>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</si>
  <si>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</si>
  <si>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</si>
  <si>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</si>
  <si>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</si>
  <si>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</si>
  <si>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</si>
  <si>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</si>
  <si>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</si>
  <si>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</si>
  <si>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</si>
  <si>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</si>
  <si>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</si>
  <si>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</si>
  <si>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</si>
  <si>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</si>
  <si>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</si>
  <si>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</si>
  <si>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</si>
  <si>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</si>
  <si>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</si>
  <si>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</si>
  <si>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</si>
  <si>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</si>
  <si>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</si>
  <si>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</si>
  <si>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</si>
  <si>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</si>
  <si>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</si>
  <si>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</si>
  <si>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</si>
  <si>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</si>
  <si>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</si>
  <si>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</si>
  <si>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</si>
  <si>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</si>
  <si>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</si>
  <si>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</si>
  <si>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</si>
  <si>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</si>
  <si>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</si>
  <si>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</si>
  <si>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</si>
  <si>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</si>
  <si>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</si>
  <si>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</si>
  <si>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</si>
  <si>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</si>
  <si>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</si>
  <si>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</si>
  <si>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</si>
  <si>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</si>
  <si>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</si>
  <si>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</si>
  <si>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</si>
  <si>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</si>
  <si>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</si>
  <si>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</si>
  <si>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</si>
  <si>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</si>
  <si>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</si>
  <si>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</si>
  <si>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</si>
  <si>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</si>
  <si>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</si>
  <si>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</si>
  <si>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</si>
  <si>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</si>
  <si>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</si>
  <si>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</si>
  <si>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</si>
  <si>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</si>
  <si>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</si>
  <si>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</si>
  <si>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</si>
  <si>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</si>
  <si>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</si>
  <si>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</si>
  <si>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</si>
  <si>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</si>
  <si>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</si>
  <si>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</si>
  <si>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</si>
  <si>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</si>
  <si>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</si>
  <si>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</si>
  <si>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</si>
  <si>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</si>
  <si>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</si>
  <si>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</si>
  <si>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</si>
  <si>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</si>
  <si>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</si>
  <si>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</si>
  <si>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</si>
  <si>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</si>
  <si>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</si>
  <si>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</si>
  <si>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</si>
  <si>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</si>
  <si>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</si>
  <si>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</si>
  <si>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</si>
  <si>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</si>
  <si>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</si>
  <si>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</si>
  <si>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</si>
  <si>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</si>
  <si>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</si>
  <si>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</si>
  <si>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</si>
  <si>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</si>
  <si>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</si>
  <si>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</si>
  <si>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</si>
  <si>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</si>
  <si>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</si>
  <si>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</si>
  <si>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</si>
  <si>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</si>
  <si>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</si>
  <si>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</si>
  <si>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</si>
  <si>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</si>
  <si>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</si>
  <si>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</si>
  <si>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</si>
  <si>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</si>
  <si>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</si>
  <si>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</si>
  <si>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</si>
  <si>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</si>
  <si>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</si>
  <si>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</si>
  <si>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</si>
  <si>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</si>
  <si>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</si>
  <si>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</si>
  <si>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</si>
  <si>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</si>
  <si>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</si>
  <si>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</si>
  <si>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</si>
  <si>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</si>
  <si>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</si>
  <si>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</si>
  <si>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</si>
  <si>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</si>
  <si>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</si>
  <si>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</si>
  <si>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</si>
  <si>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</si>
  <si>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</si>
  <si>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</si>
  <si>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</si>
  <si>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</si>
  <si>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</si>
  <si>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</si>
  <si>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</si>
  <si>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</si>
  <si>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</si>
  <si>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</si>
  <si>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</si>
  <si>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</si>
  <si>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</si>
  <si>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</si>
  <si>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</si>
  <si>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</si>
  <si>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</si>
  <si>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</si>
  <si>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</si>
  <si>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</si>
  <si>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</si>
  <si>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</si>
  <si>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</si>
  <si>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</si>
  <si>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</si>
  <si>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</si>
  <si>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</si>
  <si>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</si>
  <si>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</si>
  <si>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</si>
  <si>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</si>
  <si>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</si>
  <si>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</si>
  <si>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</si>
  <si>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</si>
  <si>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</si>
  <si>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</si>
  <si>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</si>
  <si>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</si>
  <si>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</si>
  <si>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</si>
  <si>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</si>
  <si>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</si>
  <si>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</si>
  <si>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</si>
  <si>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</si>
  <si>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</si>
  <si>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</si>
  <si>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</si>
  <si>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</si>
  <si>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</si>
  <si>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</si>
  <si>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</si>
  <si>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</si>
  <si>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</si>
  <si>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</si>
  <si>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</si>
  <si>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</si>
  <si>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</si>
  <si>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</si>
  <si>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</si>
  <si>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</si>
  <si>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</si>
  <si>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</si>
  <si>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</si>
  <si>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</si>
  <si>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</si>
  <si>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</si>
  <si>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</si>
  <si>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</si>
  <si>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</si>
  <si>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</si>
  <si>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</si>
  <si>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</si>
  <si>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</si>
  <si>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</si>
  <si>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</si>
  <si>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</si>
  <si>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</si>
  <si>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</si>
  <si>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</si>
  <si>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</si>
  <si>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</si>
  <si>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</si>
  <si>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</si>
  <si>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</si>
  <si>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</si>
  <si>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</si>
  <si>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</si>
  <si>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</si>
  <si>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</si>
  <si>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</si>
  <si>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</si>
  <si>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</si>
  <si>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</si>
  <si>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</si>
  <si>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</si>
  <si>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</si>
  <si>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</si>
  <si>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</si>
  <si>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</si>
  <si>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</si>
  <si>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</si>
  <si>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</si>
  <si>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</si>
  <si>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</si>
  <si>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</si>
  <si>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</si>
  <si>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</si>
  <si>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</si>
  <si>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</si>
  <si>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</si>
  <si>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</si>
  <si>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</si>
  <si>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</si>
  <si>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</si>
  <si>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临猗县2020年一般公共预算本级支出表</t>
  </si>
  <si>
    <t>序号</t>
  </si>
  <si>
    <t>功能分类</t>
  </si>
  <si>
    <t>2019年预算数</t>
  </si>
  <si>
    <t>2020年预算数</t>
  </si>
  <si>
    <t>增减</t>
  </si>
  <si>
    <t>一、</t>
  </si>
  <si>
    <t>一般公共服务支出</t>
  </si>
  <si>
    <t>二、</t>
  </si>
  <si>
    <t>国防支出</t>
  </si>
  <si>
    <t>三、</t>
  </si>
  <si>
    <t>公共安全支出</t>
  </si>
  <si>
    <t>四、</t>
  </si>
  <si>
    <t>教育支出</t>
  </si>
  <si>
    <t>五、</t>
  </si>
  <si>
    <t>科学技术支出</t>
  </si>
  <si>
    <t>六、</t>
  </si>
  <si>
    <t>文化旅游体育与传媒支出</t>
  </si>
  <si>
    <t>七、</t>
  </si>
  <si>
    <t>社会保障和就业支出</t>
  </si>
  <si>
    <t>八、</t>
  </si>
  <si>
    <t>卫生健康支出</t>
  </si>
  <si>
    <t>九、</t>
  </si>
  <si>
    <t>节能环保支出</t>
  </si>
  <si>
    <t>十、</t>
  </si>
  <si>
    <t>城乡社区支出</t>
  </si>
  <si>
    <t>十一、</t>
  </si>
  <si>
    <t>农林水支出</t>
  </si>
  <si>
    <t>十二、</t>
  </si>
  <si>
    <t>交通运输支出</t>
  </si>
  <si>
    <t>十三、</t>
  </si>
  <si>
    <t>资源勘探信息等支出</t>
  </si>
  <si>
    <t>十四、</t>
  </si>
  <si>
    <t>商业服务业等支出</t>
  </si>
  <si>
    <t>十五、</t>
  </si>
  <si>
    <t>自然资源海洋气象等支出</t>
  </si>
  <si>
    <t>十六、</t>
  </si>
  <si>
    <t>住房保障支出</t>
  </si>
  <si>
    <t>十七、</t>
  </si>
  <si>
    <t>粮油物资储备支出</t>
  </si>
  <si>
    <t>十八、</t>
  </si>
  <si>
    <t>灾害防治及应急管理支出</t>
  </si>
  <si>
    <t>十九、</t>
  </si>
  <si>
    <t>预备费</t>
  </si>
  <si>
    <t>二十、</t>
  </si>
  <si>
    <t>债务付息支出</t>
  </si>
  <si>
    <t>二十一、</t>
  </si>
  <si>
    <t>其他支出</t>
  </si>
  <si>
    <t>一般公共预算支出小计</t>
  </si>
  <si>
    <r>
      <t>表</t>
    </r>
    <r>
      <rPr>
        <sz val="10"/>
        <rFont val="Arial"/>
        <family val="2"/>
      </rPr>
      <t>4</t>
    </r>
  </si>
  <si>
    <t>临猗县2020年一般公共预算基本支出表</t>
  </si>
  <si>
    <t>经济科目名称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</si>
  <si>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</si>
  <si>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</si>
  <si>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</si>
  <si>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</si>
  <si>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</si>
  <si>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</si>
  <si>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</si>
  <si>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</si>
  <si>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</si>
  <si>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</si>
  <si>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 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</si>
  <si>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</si>
  <si>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</si>
  <si>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</si>
  <si>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</si>
  <si>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</si>
  <si>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</si>
  <si>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</si>
  <si>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</si>
  <si>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</si>
  <si>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</si>
  <si>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</si>
  <si>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</si>
  <si>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</si>
  <si>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</si>
  <si>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</si>
  <si>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</si>
  <si>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</si>
  <si>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</si>
  <si>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</si>
  <si>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</si>
  <si>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</si>
  <si>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</si>
  <si>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</si>
  <si>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</si>
  <si>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</si>
  <si>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</si>
  <si>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</si>
  <si>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</si>
  <si>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</si>
  <si>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</si>
  <si>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</si>
  <si>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</si>
  <si>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 xml:space="preserve">  信息网络及软件购置更新</t>
  </si>
  <si>
    <t xml:space="preserve">  其他资本性支出</t>
  </si>
  <si>
    <t>2020年一般公共预算税收返还和转移支付表</t>
  </si>
  <si>
    <t>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</si>
  <si>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</si>
  <si>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</si>
  <si>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</si>
  <si>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</si>
  <si>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</si>
  <si>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</si>
  <si>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</si>
  <si>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</si>
  <si>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</si>
  <si>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</si>
  <si>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</si>
  <si>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</si>
  <si>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</si>
  <si>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</si>
  <si>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</si>
  <si>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</si>
  <si>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</si>
  <si>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</si>
  <si>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</si>
  <si>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</si>
  <si>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</si>
  <si>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</si>
  <si>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</si>
  <si>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</si>
  <si>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</si>
  <si>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</si>
  <si>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</si>
  <si>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</si>
  <si>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</si>
  <si>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</si>
  <si>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</si>
  <si>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</si>
  <si>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</si>
  <si>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</si>
  <si>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</si>
  <si>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</si>
  <si>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</si>
  <si>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</si>
  <si>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</si>
  <si>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</si>
  <si>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</si>
  <si>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</si>
  <si>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</si>
  <si>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</si>
  <si>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</si>
  <si>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</si>
  <si>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</si>
  <si>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</si>
  <si>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</si>
  <si>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</si>
  <si>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</si>
  <si>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</si>
  <si>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</si>
  <si>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</si>
  <si>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</si>
  <si>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</si>
  <si>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</si>
  <si>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</si>
  <si>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</si>
  <si>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</si>
  <si>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</si>
  <si>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</si>
  <si>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</si>
  <si>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</si>
  <si>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</si>
  <si>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r>
      <t>表</t>
    </r>
    <r>
      <rPr>
        <sz val="10"/>
        <rFont val="Arial"/>
        <family val="2"/>
      </rPr>
      <t>6</t>
    </r>
  </si>
  <si>
    <t>归口科室</t>
  </si>
  <si>
    <t>指标来源</t>
  </si>
  <si>
    <t>资金性质</t>
  </si>
  <si>
    <t>预算管理类型</t>
  </si>
  <si>
    <t>预算项目</t>
  </si>
  <si>
    <t>临猗县</t>
  </si>
  <si>
    <t>经济建设科</t>
  </si>
  <si>
    <t>年初预留</t>
  </si>
  <si>
    <t>财政拨款</t>
  </si>
  <si>
    <t>专项转移支付</t>
  </si>
  <si>
    <t>项目建设考核奖励资金</t>
  </si>
  <si>
    <t>上级专款（省级）</t>
  </si>
  <si>
    <t>困难职工帮扶资金</t>
  </si>
  <si>
    <t>行政政法科</t>
  </si>
  <si>
    <t>非公经济组织和社会组织联合党建工作经费</t>
  </si>
  <si>
    <t>党员教育培训专项经费</t>
  </si>
  <si>
    <t>市场监管系统基层装备费</t>
  </si>
  <si>
    <t>科教和文化科</t>
  </si>
  <si>
    <t>旅游厕所建设</t>
  </si>
  <si>
    <t>文物看护人员经费</t>
  </si>
  <si>
    <t>古建筑日常养护经费</t>
  </si>
  <si>
    <t>文物保护补助资金</t>
  </si>
  <si>
    <t>文化产业发展专项资金扶持项目</t>
  </si>
  <si>
    <t>社会保障科</t>
  </si>
  <si>
    <t>残疾儿童康复救助</t>
  </si>
  <si>
    <t>上级专款（中央）</t>
  </si>
  <si>
    <t>公共卫生服务补助资金</t>
  </si>
  <si>
    <t>农村公路建养</t>
  </si>
  <si>
    <t>农业农村科</t>
  </si>
  <si>
    <t>中央农村综合改革转移支付资金</t>
  </si>
  <si>
    <t>省级农村综合改革转移支付资金</t>
  </si>
  <si>
    <t>预算科</t>
  </si>
  <si>
    <t>村级组织运转经费市级补助资金</t>
  </si>
  <si>
    <t>三大板块旅游路</t>
  </si>
  <si>
    <t>四好农村路</t>
  </si>
  <si>
    <t>中小企业发展专项</t>
  </si>
  <si>
    <t>临猗县2019年地方政府一般债务限额和余额情况表</t>
  </si>
  <si>
    <t>一般债务</t>
  </si>
  <si>
    <t>小计</t>
  </si>
  <si>
    <t>其中：一般债券</t>
  </si>
  <si>
    <t>年末地方政府债务余额</t>
  </si>
  <si>
    <t>本年地方政府债务余额限额</t>
  </si>
  <si>
    <t>项 目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</si>
  <si>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</si>
  <si>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</si>
  <si>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</si>
  <si>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</si>
  <si>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</si>
  <si>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</si>
  <si>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“三公”经费预算安排情况说明                               </t>
  </si>
  <si>
    <t xml:space="preserve">    2020年我县严控“三公”经费支出，在上年的基础上做到只减不增，把有限的资金用在刀刃上。
    全县2019年“三公“经费预算共计568万元，其中因公出国（境）费用30万元，公务用车费314万元，公务接待费224万元。
    2020年“三公“经费预算共计511万元，同比去年减少57万元。其中：公务用车费286万元，同比去年减少28万元；公务接待费195万元，同比去年减少29万元，我们将严格执行八项规定，厉行节约，减少不必要的开支。
</t>
  </si>
  <si>
    <t>临猗县2020年政府性基金预算收入表</t>
  </si>
  <si>
    <t>项  目</t>
  </si>
  <si>
    <t>2019年完成数</t>
  </si>
  <si>
    <t>预算数为完成数%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</si>
  <si>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</si>
  <si>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</si>
  <si>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</si>
  <si>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</si>
  <si>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</si>
  <si>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六、其他政府性基金收入</t>
  </si>
  <si>
    <t>2020年政府性基金预算支出表</t>
  </si>
  <si>
    <t>支出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</si>
  <si>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</si>
  <si>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</si>
  <si>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</si>
  <si>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</si>
  <si>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</si>
  <si>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</si>
  <si>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</si>
  <si>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</si>
  <si>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</si>
  <si>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</si>
  <si>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</si>
  <si>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</si>
  <si>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</si>
  <si>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</si>
  <si>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</si>
  <si>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</si>
  <si>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</si>
  <si>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</si>
  <si>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</si>
  <si>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</si>
  <si>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</si>
  <si>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</si>
  <si>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</si>
  <si>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</si>
  <si>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</si>
  <si>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</si>
  <si>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</si>
  <si>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</si>
  <si>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</si>
  <si>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</si>
  <si>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</si>
  <si>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</si>
  <si>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</si>
  <si>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</si>
  <si>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</si>
  <si>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</si>
  <si>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</si>
  <si>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</si>
  <si>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</si>
  <si>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</si>
  <si>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</si>
  <si>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</si>
  <si>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</si>
  <si>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</si>
  <si>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</si>
  <si>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</si>
  <si>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</si>
  <si>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2020年政府性基金转移支付表</t>
  </si>
  <si>
    <t>转移支付收入安排</t>
  </si>
  <si>
    <t xml:space="preserve">      资助国产影片放映</t>
  </si>
  <si>
    <t xml:space="preserve">      资助影院建设</t>
  </si>
  <si>
    <t xml:space="preserve">      资助少数民族语电影译制</t>
  </si>
  <si>
    <t xml:space="preserve">      购买农村电影公益性放映版权服务</t>
  </si>
  <si>
    <t xml:space="preserve">      其他国家电影事业发展专项资金支出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</si>
  <si>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</si>
  <si>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</si>
  <si>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</si>
  <si>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</si>
  <si>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 </t>
  </si>
  <si>
    <t xml:space="preserve">      资助城市影院</t>
  </si>
  <si>
    <t xml:space="preserve">      其他国家电影事业发展专项资金对应专项债务收入支出</t>
  </si>
  <si>
    <t xml:space="preserve">      其他政府性基金安排的支出</t>
  </si>
  <si>
    <t xml:space="preserve">      其他地方自行试点项目收益专项债券收入安排的支出</t>
  </si>
  <si>
    <t xml:space="preserve">      其他政府性基金债务收入安排的支出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</si>
  <si>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</si>
  <si>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</si>
  <si>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</si>
  <si>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</si>
  <si>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</si>
  <si>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</si>
  <si>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</si>
  <si>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</si>
  <si>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</si>
  <si>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</si>
  <si>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</si>
  <si>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</si>
  <si>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</si>
  <si>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</si>
  <si>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</si>
  <si>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</si>
  <si>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</si>
  <si>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</si>
  <si>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临猗县2019年地方政府专项债务限额和余额情况表</t>
  </si>
  <si>
    <t>专项债务</t>
  </si>
  <si>
    <t>其中：专项债券</t>
  </si>
  <si>
    <t>临猗县2020年国有资本经营预算收入表</t>
  </si>
  <si>
    <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目</t>
    </r>
  </si>
  <si>
    <t>2019年执行数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</si>
  <si>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</si>
  <si>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</si>
  <si>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</si>
  <si>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</si>
  <si>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</si>
  <si>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</si>
  <si>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</si>
  <si>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>上年结转</t>
  </si>
  <si>
    <r>
      <t>收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计</t>
    </r>
  </si>
  <si>
    <t>备注：我县无国有资本经营预算</t>
  </si>
  <si>
    <t>临猗县2020年国有资本经营预算支出表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</si>
  <si>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</si>
  <si>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</si>
  <si>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</si>
  <si>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</si>
  <si>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</si>
  <si>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</si>
  <si>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——</t>
  </si>
  <si>
    <t>七、其他国有资本经营预算支出</t>
  </si>
  <si>
    <t>本年支出合计</t>
  </si>
  <si>
    <t>结转下年</t>
  </si>
  <si>
    <r>
      <t>支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计</t>
    </r>
  </si>
  <si>
    <t>二○二○年社会保险基金预算收支表</t>
  </si>
  <si>
    <t>项        目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</si>
  <si>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</si>
  <si>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</si>
  <si>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</si>
  <si>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</si>
  <si>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</si>
  <si>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</si>
  <si>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</si>
  <si>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</si>
  <si>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</si>
  <si>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 1.保险费收入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</si>
  <si>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</si>
  <si>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</si>
  <si>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</si>
  <si>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</si>
  <si>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</si>
  <si>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>二、支出</t>
  </si>
  <si>
    <t xml:space="preserve">  其中： 1.社会保险待遇支出</t>
  </si>
  <si>
    <t xml:space="preserve">         2.其他支出</t>
  </si>
  <si>
    <t xml:space="preserve">         3.转移支出</t>
  </si>
  <si>
    <t>三、本年收支结余</t>
  </si>
  <si>
    <t>四、年末滚存结余</t>
  </si>
  <si>
    <t>临猗县2020年社会保险基金预算收入表</t>
  </si>
  <si>
    <t>单位：</t>
  </si>
  <si>
    <t>万元</t>
  </si>
  <si>
    <t>表17</t>
  </si>
  <si>
    <t>临猗县2020年社会保险基金本级支出表</t>
  </si>
  <si>
    <t>支出预算数</t>
  </si>
  <si>
    <t>社会保险基金支出</t>
  </si>
  <si>
    <t xml:space="preserve">  企业职工基本养老保险基金支出</t>
  </si>
  <si>
    <t xml:space="preserve">  社会保险待遇支出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</si>
  <si>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转移支出</t>
    </r>
  </si>
  <si>
    <t xml:space="preserve">  城乡居民基本养老保险基金支出</t>
  </si>
  <si>
    <t xml:space="preserve">  机关事业单位基本养老保险基金支出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</si>
  <si>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社会保险待遇支出</t>
    </r>
  </si>
  <si>
    <t xml:space="preserve">    2020年，我县共收到上级补助收入188873万元，其中：
    1、返还性收入3183万元，具体包括：所得税基数返还收入148万元，成品油税费改革税收返还收入547万元，增值税税收返还收入1881万元，消费税税收返还收入1万元，增值税“五五分享”税收返还收入606万元。
    2、一般性转移支付181925万元，具体包括：均衡性转移支付收入83907万元，县级基本财力保障机制奖补资金收入28957万元，结算补助收入-2221万元，固定数额补助收入20351万元，贫困地区转移支付收入1174万元，公共安全共同财政事权转移支付收入33万元，教育共同财政事权转移支付收入6164万元，科学技术共同财政事权转移支付收入4万元，文化旅游体育与传媒共同财政事权转移支付收入316万元，社会保障和就业共同财政事权转移支付收入19713万元，医疗卫生共同财政事权转移支付收入5116万元，节能环保共同财政事权转移支付收入1123万元，农林水共同财政事权转移支付收入16617万元，交通运输共同财政事权转移支付收入659万元，住房保障共同财政事权转移支付收入2万元，其他一般性转移支付收入10万元。
    3、专项转移支付3426万元。具体包括：一般公共服务55万元，文化旅游体育与传媒266万元，社会保障和就业35万元，卫生健康36万元，农林水2073万元，交通运输801万元，资源勘探信息等120万元，其他收入40万元。          </t>
  </si>
  <si>
    <t xml:space="preserve">    4、政府性基金转移支付339万元。具体包括：文化旅游体育与传媒支出33万元，彩票公益金安排的支出306万元。</t>
  </si>
  <si>
    <t>表18</t>
  </si>
  <si>
    <t>功能分类名称</t>
  </si>
  <si>
    <t>金额</t>
  </si>
  <si>
    <t>其他扶贫支出</t>
  </si>
  <si>
    <t>政策变动归还借上级易地搬迁资金</t>
  </si>
  <si>
    <t>中等职业教育</t>
  </si>
  <si>
    <t>中职免学费县级配套资金</t>
  </si>
  <si>
    <t>高中教育</t>
  </si>
  <si>
    <t>高中助学金县级配套</t>
  </si>
  <si>
    <t>财政代缴其他社会保险费支出</t>
  </si>
  <si>
    <t>其他优抚支出</t>
  </si>
  <si>
    <t>困难群众救助补助资金</t>
  </si>
  <si>
    <t>2020年财政扶贫资金明细表</t>
  </si>
  <si>
    <t>财政专项扶贫资金（扶贫发展支出方向）</t>
  </si>
  <si>
    <t>学生资助补助省级配套资金（补助市县中职免学费）</t>
  </si>
  <si>
    <t>高中建档立卡家庭经济困难学生免学费资金</t>
  </si>
  <si>
    <t>中职助学金县级配套</t>
  </si>
  <si>
    <t>财政代缴建档立卡贫困人口保费</t>
  </si>
  <si>
    <t>建档立卡贫困户个人缴费补助</t>
  </si>
  <si>
    <t>金融扶贫贴息</t>
  </si>
  <si>
    <t>"1+N"保险等</t>
  </si>
  <si>
    <t>补充医疗保险</t>
  </si>
  <si>
    <t>扶贫产业项目</t>
  </si>
  <si>
    <t>财政扶贫资金相关政策办法</t>
  </si>
  <si>
    <t>2020年专项转移支付明细表</t>
  </si>
  <si>
    <t>专项转移支付明细表</t>
  </si>
  <si>
    <t>财政扶贫资金明细表</t>
  </si>
  <si>
    <t>表18</t>
  </si>
  <si>
    <t>表8</t>
  </si>
  <si>
    <t>表12</t>
  </si>
  <si>
    <t>表13</t>
  </si>
  <si>
    <t>表14</t>
  </si>
  <si>
    <t>表15</t>
  </si>
  <si>
    <t>表16</t>
  </si>
  <si>
    <t>表17</t>
  </si>
  <si>
    <t>2020年为2019年%</t>
  </si>
  <si>
    <t xml:space="preserve">    截至2019年底我县政府债务余额为86803.25万元，限额为106400万元。具体情况如下：
    1、一般债务限额为61344万元，余额为53292.05万元。专项债务限额为45100万元，余额为33511.2万元。
    2、2020年政府债务预算情况：
    2020年，省市对我县新增债券资金额度下达13000万元，其中一般债券10000万元，专项债券3000万元。
    3、2020年债券还本付息情况：
    2020年地方政府债务还本付息7317万元，一般债务还本付息6182万元,其中还本4276万元，付息1910万元。 专项债券还本付息1131万元，其中付息1131万元。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</si>
</sst>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_ "/>
    <numFmt numFmtId="178" formatCode="0_);[Red]\(0\)"/>
    <numFmt numFmtId="179" formatCode="#,##0.00_ ;\-#,##0.00;;"/>
    <numFmt numFmtId="180" formatCode="0.00_ "/>
    <numFmt numFmtId="181" formatCode=";;"/>
    <numFmt numFmtId="182" formatCode="0.0_ "/>
  </numFmts>
  <fonts count="55">
    <font>
      <sz val="12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color indexed="8"/>
      <name val="Arial Narrow"/>
      <family val="2"/>
    </font>
    <font>
      <sz val="12"/>
      <color indexed="10"/>
      <name val="宋体"/>
      <family val="0"/>
    </font>
    <font>
      <sz val="22"/>
      <name val="黑体"/>
      <family val="3"/>
    </font>
    <font>
      <sz val="12"/>
      <name val="Arial Narrow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8"/>
      <name val="华文中宋"/>
      <family val="0"/>
    </font>
    <font>
      <sz val="12"/>
      <name val="楷体_GB2312"/>
      <family val="3"/>
    </font>
    <font>
      <sz val="10"/>
      <name val="Arial"/>
      <family val="2"/>
    </font>
    <font>
      <b/>
      <sz val="16.5"/>
      <color indexed="8"/>
      <name val="SimSun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4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4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4"/>
      <color indexed="10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4"/>
      <color indexed="23"/>
      <name val="宋体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7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9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30" fillId="14" borderId="8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47" fillId="21" borderId="9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0" applyNumberFormat="0" applyFill="0" applyAlignment="0" applyProtection="0"/>
    <xf numFmtId="0" fontId="44" fillId="0" borderId="11" applyNumberFormat="0" applyFill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40" fillId="14" borderId="12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26" fillId="9" borderId="13" applyNumberFormat="0" applyFont="0" applyAlignment="0" applyProtection="0"/>
    <xf numFmtId="0" fontId="0" fillId="9" borderId="13" applyNumberFormat="0" applyFon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1816" applyAlignment="1">
      <alignment vertical="center"/>
      <protection/>
    </xf>
    <xf numFmtId="0" fontId="0" fillId="0" borderId="0" xfId="1816">
      <alignment/>
      <protection/>
    </xf>
    <xf numFmtId="0" fontId="0" fillId="0" borderId="0" xfId="1816" applyFont="1">
      <alignment/>
      <protection/>
    </xf>
    <xf numFmtId="0" fontId="3" fillId="0" borderId="0" xfId="1816" applyFont="1" applyAlignment="1">
      <alignment vertical="center"/>
      <protection/>
    </xf>
    <xf numFmtId="0" fontId="3" fillId="0" borderId="0" xfId="1816" applyFont="1" applyAlignment="1">
      <alignment horizontal="right" vertical="center"/>
      <protection/>
    </xf>
    <xf numFmtId="0" fontId="3" fillId="0" borderId="14" xfId="1816" applyFont="1" applyBorder="1" applyAlignment="1">
      <alignment horizontal="center" vertical="center"/>
      <protection/>
    </xf>
    <xf numFmtId="0" fontId="3" fillId="0" borderId="14" xfId="1816" applyFont="1" applyBorder="1" applyAlignment="1">
      <alignment vertical="center"/>
      <protection/>
    </xf>
    <xf numFmtId="176" fontId="3" fillId="0" borderId="14" xfId="2283" applyNumberFormat="1" applyFont="1" applyFill="1" applyBorder="1" applyAlignment="1">
      <alignment vertical="center"/>
    </xf>
    <xf numFmtId="176" fontId="0" fillId="0" borderId="0" xfId="1816" applyNumberFormat="1" applyAlignment="1">
      <alignment vertical="center"/>
      <protection/>
    </xf>
    <xf numFmtId="176" fontId="3" fillId="0" borderId="14" xfId="2283" applyNumberFormat="1" applyFont="1" applyBorder="1" applyAlignment="1">
      <alignment vertical="center"/>
    </xf>
    <xf numFmtId="0" fontId="0" fillId="0" borderId="14" xfId="1818" applyNumberFormat="1" applyFont="1" applyFill="1" applyBorder="1" applyAlignment="1" applyProtection="1">
      <alignment horizontal="left" vertical="center" indent="1"/>
      <protection/>
    </xf>
    <xf numFmtId="177" fontId="4" fillId="0" borderId="15" xfId="0" applyNumberFormat="1" applyFont="1" applyBorder="1" applyAlignment="1">
      <alignment horizontal="right" vertical="center" wrapText="1"/>
    </xf>
    <xf numFmtId="0" fontId="3" fillId="0" borderId="14" xfId="1816" applyFont="1" applyBorder="1" applyAlignment="1">
      <alignment horizontal="left" vertical="center" indent="1"/>
      <protection/>
    </xf>
    <xf numFmtId="0" fontId="4" fillId="8" borderId="16" xfId="1816" applyNumberFormat="1" applyFont="1" applyFill="1" applyBorder="1" applyAlignment="1" applyProtection="1">
      <alignment vertical="center"/>
      <protection/>
    </xf>
    <xf numFmtId="0" fontId="7" fillId="8" borderId="16" xfId="1816" applyNumberFormat="1" applyFont="1" applyFill="1" applyBorder="1" applyAlignment="1" applyProtection="1">
      <alignment vertical="center"/>
      <protection/>
    </xf>
    <xf numFmtId="0" fontId="7" fillId="8" borderId="17" xfId="1816" applyNumberFormat="1" applyFont="1" applyFill="1" applyBorder="1" applyAlignment="1" applyProtection="1">
      <alignment vertical="center"/>
      <protection/>
    </xf>
    <xf numFmtId="0" fontId="0" fillId="8" borderId="17" xfId="1816" applyNumberFormat="1" applyFill="1" applyBorder="1" applyAlignment="1" applyProtection="1">
      <alignment/>
      <protection/>
    </xf>
    <xf numFmtId="0" fontId="0" fillId="0" borderId="18" xfId="1818" applyNumberFormat="1" applyFont="1" applyFill="1" applyBorder="1" applyAlignment="1" applyProtection="1">
      <alignment horizontal="center" vertical="center"/>
      <protection/>
    </xf>
    <xf numFmtId="0" fontId="0" fillId="0" borderId="18" xfId="1818" applyNumberFormat="1" applyFont="1" applyFill="1" applyBorder="1" applyAlignment="1" applyProtection="1">
      <alignment horizontal="center" vertical="center" wrapText="1"/>
      <protection/>
    </xf>
    <xf numFmtId="0" fontId="0" fillId="0" borderId="19" xfId="1818" applyNumberFormat="1" applyFont="1" applyFill="1" applyBorder="1" applyAlignment="1" applyProtection="1">
      <alignment horizontal="left" vertical="center"/>
      <protection/>
    </xf>
    <xf numFmtId="178" fontId="0" fillId="0" borderId="18" xfId="1818" applyNumberFormat="1" applyFont="1" applyFill="1" applyBorder="1" applyAlignment="1" applyProtection="1">
      <alignment horizontal="right" vertical="center"/>
      <protection/>
    </xf>
    <xf numFmtId="179" fontId="0" fillId="0" borderId="18" xfId="1818" applyNumberFormat="1" applyFont="1" applyFill="1" applyBorder="1" applyAlignment="1" applyProtection="1">
      <alignment horizontal="right" vertical="center"/>
      <protection/>
    </xf>
    <xf numFmtId="0" fontId="0" fillId="0" borderId="18" xfId="1818" applyNumberFormat="1" applyFont="1" applyFill="1" applyBorder="1" applyAlignment="1" applyProtection="1">
      <alignment horizontal="left" vertical="center"/>
      <protection/>
    </xf>
    <xf numFmtId="178" fontId="0" fillId="0" borderId="18" xfId="1819" applyNumberFormat="1" applyFont="1" applyFill="1" applyBorder="1" applyAlignment="1" applyProtection="1">
      <alignment horizontal="right" vertical="center"/>
      <protection/>
    </xf>
    <xf numFmtId="0" fontId="0" fillId="0" borderId="18" xfId="1818" applyNumberFormat="1" applyFont="1" applyFill="1" applyBorder="1" applyAlignment="1" applyProtection="1">
      <alignment vertical="center"/>
      <protection/>
    </xf>
    <xf numFmtId="0" fontId="8" fillId="0" borderId="0" xfId="1816" applyFont="1">
      <alignment/>
      <protection/>
    </xf>
    <xf numFmtId="0" fontId="4" fillId="8" borderId="16" xfId="1816" applyNumberFormat="1" applyFont="1" applyFill="1" applyBorder="1" applyAlignment="1" applyProtection="1">
      <alignment horizontal="right" vertical="center"/>
      <protection/>
    </xf>
    <xf numFmtId="0" fontId="4" fillId="8" borderId="17" xfId="1816" applyNumberFormat="1" applyFont="1" applyFill="1" applyBorder="1" applyAlignment="1" applyProtection="1">
      <alignment horizontal="left" vertical="center"/>
      <protection/>
    </xf>
    <xf numFmtId="0" fontId="0" fillId="0" borderId="20" xfId="1818" applyNumberFormat="1" applyFont="1" applyFill="1" applyBorder="1" applyAlignment="1" applyProtection="1">
      <alignment horizontal="center" vertical="center" wrapText="1"/>
      <protection/>
    </xf>
    <xf numFmtId="0" fontId="0" fillId="0" borderId="14" xfId="1818" applyNumberFormat="1" applyFont="1" applyFill="1" applyBorder="1" applyAlignment="1" applyProtection="1">
      <alignment horizontal="center" vertical="center" wrapText="1"/>
      <protection/>
    </xf>
    <xf numFmtId="179" fontId="0" fillId="0" borderId="20" xfId="1818" applyNumberFormat="1" applyFont="1" applyFill="1" applyBorder="1" applyAlignment="1" applyProtection="1">
      <alignment horizontal="right" vertical="center"/>
      <protection/>
    </xf>
    <xf numFmtId="179" fontId="0" fillId="0" borderId="14" xfId="1818" applyNumberFormat="1" applyFont="1" applyFill="1" applyBorder="1" applyAlignment="1" applyProtection="1">
      <alignment horizontal="right" vertical="center"/>
      <protection/>
    </xf>
    <xf numFmtId="176" fontId="0" fillId="0" borderId="0" xfId="1816" applyNumberFormat="1">
      <alignment/>
      <protection/>
    </xf>
    <xf numFmtId="179" fontId="0" fillId="0" borderId="21" xfId="1818" applyNumberFormat="1" applyFont="1" applyFill="1" applyBorder="1" applyAlignment="1" applyProtection="1">
      <alignment horizontal="right" vertical="center"/>
      <protection/>
    </xf>
    <xf numFmtId="179" fontId="0" fillId="0" borderId="22" xfId="1818" applyNumberFormat="1" applyFont="1" applyFill="1" applyBorder="1" applyAlignment="1" applyProtection="1">
      <alignment horizontal="right" vertical="center"/>
      <protection/>
    </xf>
    <xf numFmtId="0" fontId="0" fillId="0" borderId="0" xfId="1819" applyFont="1" applyFill="1">
      <alignment/>
      <protection/>
    </xf>
    <xf numFmtId="0" fontId="0" fillId="0" borderId="0" xfId="1819" applyNumberFormat="1" applyFont="1" applyFill="1" applyBorder="1" applyAlignment="1" applyProtection="1">
      <alignment vertical="center"/>
      <protection/>
    </xf>
    <xf numFmtId="0" fontId="0" fillId="0" borderId="0" xfId="1819" applyNumberFormat="1" applyFont="1" applyFill="1" applyBorder="1" applyAlignment="1" applyProtection="1">
      <alignment/>
      <protection/>
    </xf>
    <xf numFmtId="0" fontId="0" fillId="0" borderId="16" xfId="1819" applyNumberFormat="1" applyFont="1" applyFill="1" applyBorder="1" applyAlignment="1" applyProtection="1">
      <alignment vertical="center"/>
      <protection/>
    </xf>
    <xf numFmtId="0" fontId="10" fillId="0" borderId="16" xfId="1819" applyNumberFormat="1" applyFont="1" applyFill="1" applyBorder="1" applyAlignment="1" applyProtection="1">
      <alignment vertical="center"/>
      <protection/>
    </xf>
    <xf numFmtId="0" fontId="0" fillId="0" borderId="18" xfId="1819" applyNumberFormat="1" applyFont="1" applyFill="1" applyBorder="1" applyAlignment="1" applyProtection="1">
      <alignment horizontal="center" vertical="center"/>
      <protection/>
    </xf>
    <xf numFmtId="0" fontId="0" fillId="0" borderId="18" xfId="1819" applyNumberFormat="1" applyFont="1" applyFill="1" applyBorder="1" applyAlignment="1" applyProtection="1">
      <alignment horizontal="center" vertical="center" wrapText="1"/>
      <protection/>
    </xf>
    <xf numFmtId="0" fontId="0" fillId="0" borderId="19" xfId="1819" applyNumberFormat="1" applyFont="1" applyFill="1" applyBorder="1" applyAlignment="1" applyProtection="1">
      <alignment horizontal="left" vertical="center"/>
      <protection/>
    </xf>
    <xf numFmtId="179" fontId="0" fillId="0" borderId="18" xfId="1819" applyNumberFormat="1" applyFont="1" applyFill="1" applyBorder="1" applyAlignment="1" applyProtection="1">
      <alignment horizontal="right" vertical="center"/>
      <protection/>
    </xf>
    <xf numFmtId="0" fontId="0" fillId="0" borderId="18" xfId="1819" applyNumberFormat="1" applyFont="1" applyFill="1" applyBorder="1" applyAlignment="1" applyProtection="1">
      <alignment horizontal="left" vertical="center"/>
      <protection/>
    </xf>
    <xf numFmtId="0" fontId="0" fillId="0" borderId="18" xfId="1819" applyNumberFormat="1" applyFont="1" applyFill="1" applyBorder="1" applyAlignment="1" applyProtection="1">
      <alignment vertical="center"/>
      <protection/>
    </xf>
    <xf numFmtId="177" fontId="0" fillId="0" borderId="18" xfId="1819" applyNumberFormat="1" applyFont="1" applyFill="1" applyBorder="1" applyAlignment="1" applyProtection="1">
      <alignment horizontal="right" vertical="center"/>
      <protection/>
    </xf>
    <xf numFmtId="0" fontId="0" fillId="0" borderId="16" xfId="1819" applyNumberFormat="1" applyFont="1" applyFill="1" applyBorder="1" applyAlignment="1" applyProtection="1">
      <alignment horizontal="right" vertical="center"/>
      <protection/>
    </xf>
    <xf numFmtId="0" fontId="0" fillId="0" borderId="17" xfId="1819" applyNumberFormat="1" applyFont="1" applyFill="1" applyBorder="1" applyAlignment="1" applyProtection="1">
      <alignment horizontal="right" vertical="center"/>
      <protection/>
    </xf>
    <xf numFmtId="0" fontId="0" fillId="0" borderId="20" xfId="1819" applyNumberFormat="1" applyFont="1" applyFill="1" applyBorder="1" applyAlignment="1" applyProtection="1">
      <alignment horizontal="center" vertical="center" wrapText="1"/>
      <protection/>
    </xf>
    <xf numFmtId="0" fontId="0" fillId="0" borderId="14" xfId="1819" applyNumberFormat="1" applyFont="1" applyFill="1" applyBorder="1" applyAlignment="1" applyProtection="1">
      <alignment horizontal="center" vertical="center" wrapText="1"/>
      <protection/>
    </xf>
    <xf numFmtId="179" fontId="0" fillId="0" borderId="20" xfId="1819" applyNumberFormat="1" applyFont="1" applyFill="1" applyBorder="1" applyAlignment="1" applyProtection="1">
      <alignment horizontal="right" vertical="center"/>
      <protection/>
    </xf>
    <xf numFmtId="179" fontId="0" fillId="0" borderId="14" xfId="1819" applyNumberFormat="1" applyFont="1" applyFill="1" applyBorder="1" applyAlignment="1" applyProtection="1">
      <alignment horizontal="right" vertical="center"/>
      <protection/>
    </xf>
    <xf numFmtId="179" fontId="0" fillId="0" borderId="21" xfId="1819" applyNumberFormat="1" applyFont="1" applyFill="1" applyBorder="1" applyAlignment="1" applyProtection="1">
      <alignment horizontal="right" vertical="center"/>
      <protection/>
    </xf>
    <xf numFmtId="179" fontId="0" fillId="0" borderId="22" xfId="1819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21">
      <alignment/>
      <protection/>
    </xf>
    <xf numFmtId="0" fontId="0" fillId="0" borderId="0" xfId="1821" applyFont="1">
      <alignment/>
      <protection/>
    </xf>
    <xf numFmtId="0" fontId="3" fillId="0" borderId="0" xfId="1821" applyNumberFormat="1" applyFont="1" applyFill="1" applyBorder="1" applyAlignment="1" applyProtection="1">
      <alignment vertical="center"/>
      <protection/>
    </xf>
    <xf numFmtId="0" fontId="11" fillId="0" borderId="0" xfId="1821" applyNumberFormat="1" applyFont="1" applyFill="1" applyBorder="1" applyAlignment="1" applyProtection="1">
      <alignment vertical="center"/>
      <protection/>
    </xf>
    <xf numFmtId="0" fontId="3" fillId="0" borderId="0" xfId="1821" applyNumberFormat="1" applyFont="1" applyFill="1" applyBorder="1" applyAlignment="1" applyProtection="1">
      <alignment horizontal="right" vertical="center"/>
      <protection/>
    </xf>
    <xf numFmtId="0" fontId="12" fillId="0" borderId="14" xfId="1821" applyNumberFormat="1" applyFont="1" applyFill="1" applyBorder="1" applyAlignment="1" applyProtection="1">
      <alignment horizontal="center" vertical="center"/>
      <protection/>
    </xf>
    <xf numFmtId="0" fontId="3" fillId="0" borderId="14" xfId="1821" applyNumberFormat="1" applyFont="1" applyFill="1" applyBorder="1" applyAlignment="1" applyProtection="1">
      <alignment horizontal="left" vertical="center"/>
      <protection/>
    </xf>
    <xf numFmtId="178" fontId="3" fillId="0" borderId="14" xfId="1821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/>
    </xf>
    <xf numFmtId="10" fontId="3" fillId="0" borderId="14" xfId="101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4" xfId="2283" applyNumberFormat="1" applyFont="1" applyFill="1" applyBorder="1" applyAlignment="1">
      <alignment vertical="center"/>
    </xf>
    <xf numFmtId="176" fontId="12" fillId="0" borderId="14" xfId="2283" applyNumberFormat="1" applyFont="1" applyFill="1" applyBorder="1" applyAlignment="1">
      <alignment vertical="center"/>
    </xf>
    <xf numFmtId="10" fontId="12" fillId="0" borderId="14" xfId="101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1822">
      <alignment vertical="center"/>
      <protection/>
    </xf>
    <xf numFmtId="0" fontId="0" fillId="0" borderId="0" xfId="1822" applyFont="1">
      <alignment vertical="center"/>
      <protection/>
    </xf>
    <xf numFmtId="0" fontId="0" fillId="0" borderId="0" xfId="1822" applyFont="1" applyBorder="1" applyAlignment="1">
      <alignment vertical="center"/>
      <protection/>
    </xf>
    <xf numFmtId="0" fontId="18" fillId="0" borderId="0" xfId="1822" applyFont="1" applyBorder="1" applyAlignment="1">
      <alignment vertical="center"/>
      <protection/>
    </xf>
    <xf numFmtId="0" fontId="18" fillId="0" borderId="0" xfId="1822" applyFont="1" applyAlignment="1">
      <alignment horizontal="right" vertical="center"/>
      <protection/>
    </xf>
    <xf numFmtId="0" fontId="13" fillId="0" borderId="14" xfId="1822" applyFont="1" applyBorder="1" applyAlignment="1">
      <alignment horizontal="center" vertical="center"/>
      <protection/>
    </xf>
    <xf numFmtId="0" fontId="13" fillId="0" borderId="14" xfId="1822" applyFont="1" applyBorder="1" applyAlignment="1">
      <alignment horizontal="center" vertical="center" wrapText="1"/>
      <protection/>
    </xf>
    <xf numFmtId="0" fontId="0" fillId="0" borderId="14" xfId="1822" applyFont="1" applyBorder="1" applyAlignment="1">
      <alignment horizontal="center" vertical="center"/>
      <protection/>
    </xf>
    <xf numFmtId="43" fontId="0" fillId="0" borderId="14" xfId="2283" applyFont="1" applyBorder="1" applyAlignment="1">
      <alignment horizontal="right" vertical="center"/>
    </xf>
    <xf numFmtId="10" fontId="0" fillId="0" borderId="14" xfId="1010" applyNumberFormat="1" applyFont="1" applyBorder="1" applyAlignment="1">
      <alignment vertical="center"/>
    </xf>
    <xf numFmtId="0" fontId="0" fillId="0" borderId="14" xfId="1822" applyFont="1" applyBorder="1" applyAlignment="1">
      <alignment vertical="center"/>
      <protection/>
    </xf>
    <xf numFmtId="43" fontId="0" fillId="0" borderId="14" xfId="2283" applyFont="1" applyBorder="1" applyAlignment="1">
      <alignment vertical="center"/>
    </xf>
    <xf numFmtId="0" fontId="0" fillId="0" borderId="14" xfId="1822" applyFont="1" applyBorder="1" applyAlignment="1">
      <alignment horizontal="left" vertical="center" wrapText="1"/>
      <protection/>
    </xf>
    <xf numFmtId="178" fontId="0" fillId="0" borderId="0" xfId="1821" applyNumberFormat="1">
      <alignment/>
      <protection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21" fillId="0" borderId="18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81" fontId="11" fillId="0" borderId="25" xfId="0" applyNumberFormat="1" applyFont="1" applyFill="1" applyBorder="1" applyAlignment="1" applyProtection="1">
      <alignment horizontal="left" vertical="center"/>
      <protection/>
    </xf>
    <xf numFmtId="4" fontId="11" fillId="0" borderId="25" xfId="0" applyNumberFormat="1" applyFont="1" applyFill="1" applyBorder="1" applyAlignment="1" applyProtection="1">
      <alignment horizontal="righ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181" fontId="11" fillId="0" borderId="14" xfId="0" applyNumberFormat="1" applyFont="1" applyFill="1" applyBorder="1" applyAlignment="1" applyProtection="1">
      <alignment horizontal="left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1820">
      <alignment/>
      <protection/>
    </xf>
    <xf numFmtId="0" fontId="11" fillId="0" borderId="0" xfId="1820" applyNumberFormat="1" applyFont="1" applyFill="1" applyAlignment="1" applyProtection="1">
      <alignment horizontal="left" vertical="center"/>
      <protection/>
    </xf>
    <xf numFmtId="0" fontId="11" fillId="0" borderId="0" xfId="1820" applyFont="1" applyFill="1">
      <alignment/>
      <protection/>
    </xf>
    <xf numFmtId="0" fontId="11" fillId="0" borderId="0" xfId="1820" applyFont="1" applyAlignment="1">
      <alignment horizontal="right"/>
      <protection/>
    </xf>
    <xf numFmtId="0" fontId="0" fillId="0" borderId="14" xfId="1820" applyFont="1" applyBorder="1" applyAlignment="1">
      <alignment horizontal="center" vertical="center"/>
      <protection/>
    </xf>
    <xf numFmtId="0" fontId="0" fillId="0" borderId="14" xfId="1820" applyFont="1" applyFill="1" applyBorder="1" applyAlignment="1">
      <alignment horizontal="center" vertical="center"/>
      <protection/>
    </xf>
    <xf numFmtId="0" fontId="11" fillId="0" borderId="14" xfId="1820" applyFont="1" applyBorder="1" applyAlignment="1">
      <alignment horizontal="center"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1" fillId="0" borderId="14" xfId="1820" applyFont="1" applyFill="1" applyBorder="1" applyAlignment="1">
      <alignment horizontal="left" vertical="center" indent="1"/>
      <protection/>
    </xf>
    <xf numFmtId="177" fontId="3" fillId="0" borderId="14" xfId="1820" applyNumberFormat="1" applyFont="1" applyBorder="1" applyAlignment="1">
      <alignment horizontal="right" vertical="center"/>
      <protection/>
    </xf>
    <xf numFmtId="10" fontId="11" fillId="0" borderId="14" xfId="1820" applyNumberFormat="1" applyFont="1" applyBorder="1" applyAlignment="1">
      <alignment vertical="center"/>
      <protection/>
    </xf>
    <xf numFmtId="0" fontId="11" fillId="0" borderId="14" xfId="1820" applyFont="1" applyFill="1" applyBorder="1" applyAlignment="1">
      <alignment vertical="center"/>
      <protection/>
    </xf>
    <xf numFmtId="0" fontId="11" fillId="0" borderId="14" xfId="1820" applyFont="1" applyBorder="1" applyAlignment="1">
      <alignment horizontal="left" vertical="center" indent="1"/>
      <protection/>
    </xf>
    <xf numFmtId="0" fontId="11" fillId="0" borderId="14" xfId="1820" applyFont="1" applyBorder="1" applyAlignment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14" xfId="1820" applyBorder="1">
      <alignment/>
      <protection/>
    </xf>
    <xf numFmtId="0" fontId="11" fillId="0" borderId="14" xfId="1820" applyFont="1" applyFill="1" applyBorder="1" applyAlignment="1">
      <alignment horizontal="center" vertical="center"/>
      <protection/>
    </xf>
    <xf numFmtId="177" fontId="11" fillId="0" borderId="14" xfId="1820" applyNumberFormat="1" applyFont="1" applyBorder="1" applyAlignment="1">
      <alignment vertical="center"/>
      <protection/>
    </xf>
    <xf numFmtId="0" fontId="1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4" xfId="1545" applyFont="1" applyFill="1" applyBorder="1" applyAlignment="1">
      <alignment horizontal="left" vertical="center"/>
      <protection/>
    </xf>
    <xf numFmtId="0" fontId="3" fillId="0" borderId="14" xfId="1817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182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" fillId="0" borderId="0" xfId="1821" applyNumberFormat="1" applyFont="1" applyFill="1" applyBorder="1" applyAlignment="1" applyProtection="1">
      <alignment horizontal="center" vertical="center"/>
      <protection/>
    </xf>
    <xf numFmtId="0" fontId="12" fillId="0" borderId="14" xfId="1821" applyNumberFormat="1" applyFont="1" applyFill="1" applyBorder="1" applyAlignment="1" applyProtection="1">
      <alignment horizontal="center" vertical="center"/>
      <protection/>
    </xf>
    <xf numFmtId="0" fontId="17" fillId="0" borderId="0" xfId="1822" applyFont="1" applyAlignment="1">
      <alignment horizontal="center" vertical="center"/>
      <protection/>
    </xf>
    <xf numFmtId="0" fontId="0" fillId="0" borderId="0" xfId="1822" applyFont="1" applyBorder="1" applyAlignment="1">
      <alignment horizontal="left" vertical="center" wrapText="1"/>
      <protection/>
    </xf>
    <xf numFmtId="0" fontId="0" fillId="0" borderId="0" xfId="1822" applyBorder="1" applyAlignment="1">
      <alignment horizontal="left" vertical="center" wrapText="1"/>
      <protection/>
    </xf>
    <xf numFmtId="0" fontId="15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0" xfId="1819" applyNumberFormat="1" applyFont="1" applyFill="1" applyBorder="1" applyAlignment="1" applyProtection="1">
      <alignment horizontal="center" vertical="center"/>
      <protection/>
    </xf>
    <xf numFmtId="0" fontId="5" fillId="8" borderId="0" xfId="1816" applyNumberFormat="1" applyFont="1" applyFill="1" applyBorder="1" applyAlignment="1" applyProtection="1">
      <alignment horizontal="center" vertical="center"/>
      <protection/>
    </xf>
    <xf numFmtId="0" fontId="6" fillId="8" borderId="0" xfId="1816" applyNumberFormat="1" applyFont="1" applyFill="1" applyBorder="1" applyAlignment="1" applyProtection="1">
      <alignment/>
      <protection/>
    </xf>
    <xf numFmtId="0" fontId="2" fillId="0" borderId="0" xfId="1816" applyFont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2753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2 2" xfId="17"/>
    <cellStyle name="?鹎%U龡&amp;H?_x0008__x001C__x001C_?_x0007__x0001__x0001_ 2 2 2" xfId="18"/>
    <cellStyle name="?鹎%U龡&amp;H?_x0008__x001C__x001C_?_x0007__x0001__x0001_ 2 2 2 2" xfId="19"/>
    <cellStyle name="?鹎%U龡&amp;H?_x0008__x001C__x001C_?_x0007__x0001__x0001_ 2 2 2 3" xfId="20"/>
    <cellStyle name="?鹎%U龡&amp;H?_x0008__x001C__x001C_?_x0007__x0001__x0001_ 2 2 2_1预算汇总1227" xfId="21"/>
    <cellStyle name="?鹎%U龡&amp;H?_x0008__x001C__x001C_?_x0007__x0001__x0001_ 2 2 3" xfId="22"/>
    <cellStyle name="?鹎%U龡&amp;H?_x0008__x001C__x001C_?_x0007__x0001__x0001_ 2 2_1预算汇总1227" xfId="23"/>
    <cellStyle name="?鹎%U龡&amp;H?_x0008__x001C__x001C_?_x0007__x0001__x0001_ 2 3" xfId="24"/>
    <cellStyle name="?鹎%U龡&amp;H?_x0008__x001C__x001C_?_x0007__x0001__x0001_ 2 3 2" xfId="25"/>
    <cellStyle name="?鹎%U龡&amp;H?_x0008__x001C__x001C_?_x0007__x0001__x0001_ 2 3 3" xfId="26"/>
    <cellStyle name="?鹎%U龡&amp;H?_x0008__x001C__x001C_?_x0007__x0001__x0001_ 2 3_1预算汇总1227" xfId="27"/>
    <cellStyle name="?鹎%U龡&amp;H?_x0008__x001C__x001C_?_x0007__x0001__x0001_ 2 4" xfId="28"/>
    <cellStyle name="?鹎%U龡&amp;H?_x0008__x001C__x001C_?_x0007__x0001__x0001_ 2_1预算汇总1227" xfId="29"/>
    <cellStyle name="?鹎%U龡&amp;H?_x0008__x001C__x001C_?_x0007__x0001__x0001_ 3" xfId="30"/>
    <cellStyle name="?鹎%U龡&amp;H?_x0008__x001C__x001C_?_x0007__x0001__x0001_ 3 2" xfId="31"/>
    <cellStyle name="?鹎%U龡&amp;H?_x0008__x001C__x001C_?_x0007__x0001__x0001_ 3 2 2" xfId="32"/>
    <cellStyle name="?鹎%U龡&amp;H?_x0008__x001C__x001C_?_x0007__x0001__x0001_ 3 2 2 2" xfId="33"/>
    <cellStyle name="?鹎%U龡&amp;H?_x0008__x001C__x001C_?_x0007__x0001__x0001_ 3 2 2 3" xfId="34"/>
    <cellStyle name="?鹎%U龡&amp;H?_x0008__x001C__x001C_?_x0007__x0001__x0001_ 3 2 2_1预算汇总1227" xfId="35"/>
    <cellStyle name="?鹎%U龡&amp;H?_x0008__x001C__x001C_?_x0007__x0001__x0001_ 3 2 3" xfId="36"/>
    <cellStyle name="?鹎%U龡&amp;H?_x0008__x001C__x001C_?_x0007__x0001__x0001_ 3 2_1预算汇总1227" xfId="37"/>
    <cellStyle name="?鹎%U龡&amp;H?_x0008__x001C__x001C_?_x0007__x0001__x0001_ 3 3" xfId="38"/>
    <cellStyle name="?鹎%U龡&amp;H?_x0008__x001C__x001C_?_x0007__x0001__x0001_ 3 3 2" xfId="39"/>
    <cellStyle name="?鹎%U龡&amp;H?_x0008__x001C__x001C_?_x0007__x0001__x0001_ 3 3 3" xfId="40"/>
    <cellStyle name="?鹎%U龡&amp;H?_x0008__x001C__x001C_?_x0007__x0001__x0001_ 3 3_1预算汇总1227" xfId="41"/>
    <cellStyle name="?鹎%U龡&amp;H?_x0008__x001C__x001C_?_x0007__x0001__x0001_ 3 4" xfId="42"/>
    <cellStyle name="?鹎%U龡&amp;H?_x0008__x001C__x001C_?_x0007__x0001__x0001_ 3_1预算汇总1227" xfId="43"/>
    <cellStyle name="?鹎%U龡&amp;H?_x0008__x001C__x001C_?_x0007__x0001__x0001_ 4" xfId="44"/>
    <cellStyle name="?鹎%U龡&amp;H?_x0008__x001C__x001C_?_x0007__x0001__x0001_ 4 2" xfId="45"/>
    <cellStyle name="?鹎%U龡&amp;H?_x0008__x001C__x001C_?_x0007__x0001__x0001_ 4 2 2" xfId="46"/>
    <cellStyle name="?鹎%U龡&amp;H?_x0008__x001C__x001C_?_x0007__x0001__x0001_ 4 2 2 2" xfId="47"/>
    <cellStyle name="?鹎%U龡&amp;H?_x0008__x001C__x001C_?_x0007__x0001__x0001_ 4 2 2 3" xfId="48"/>
    <cellStyle name="?鹎%U龡&amp;H?_x0008__x001C__x001C_?_x0007__x0001__x0001_ 4 2 2_1预算汇总1227" xfId="49"/>
    <cellStyle name="?鹎%U龡&amp;H?_x0008__x001C__x001C_?_x0007__x0001__x0001_ 4 2 3" xfId="50"/>
    <cellStyle name="?鹎%U龡&amp;H?_x0008__x001C__x001C_?_x0007__x0001__x0001_ 4 2_1预算汇总1227" xfId="51"/>
    <cellStyle name="?鹎%U龡&amp;H?_x0008__x001C__x001C_?_x0007__x0001__x0001_ 4 3" xfId="52"/>
    <cellStyle name="?鹎%U龡&amp;H?_x0008__x001C__x001C_?_x0007__x0001__x0001_ 4 3 2" xfId="53"/>
    <cellStyle name="?鹎%U龡&amp;H?_x0008__x001C__x001C_?_x0007__x0001__x0001_ 4 3 3" xfId="54"/>
    <cellStyle name="?鹎%U龡&amp;H?_x0008__x001C__x001C_?_x0007__x0001__x0001_ 4 3_1预算汇总1227" xfId="55"/>
    <cellStyle name="?鹎%U龡&amp;H?_x0008__x001C__x001C_?_x0007__x0001__x0001_ 4 4" xfId="56"/>
    <cellStyle name="?鹎%U龡&amp;H?_x0008__x001C__x001C_?_x0007__x0001__x0001_ 4_1预算汇总1227" xfId="57"/>
    <cellStyle name="?鹎%U龡&amp;H?_x0008__x001C__x001C_?_x0007__x0001__x0001_ 5" xfId="58"/>
    <cellStyle name="?鹎%U龡&amp;H?_x0008__x001C__x001C_?_x0007__x0001__x0001_ 5 2" xfId="59"/>
    <cellStyle name="?鹎%U龡&amp;H?_x0008__x001C__x001C_?_x0007__x0001__x0001_ 5 2 2" xfId="60"/>
    <cellStyle name="?鹎%U龡&amp;H?_x0008__x001C__x001C_?_x0007__x0001__x0001_ 5 2 2 2" xfId="61"/>
    <cellStyle name="?鹎%U龡&amp;H?_x0008__x001C__x001C_?_x0007__x0001__x0001_ 5 2 2 3" xfId="62"/>
    <cellStyle name="?鹎%U龡&amp;H?_x0008__x001C__x001C_?_x0007__x0001__x0001_ 5 2 2_1预算汇总1227" xfId="63"/>
    <cellStyle name="?鹎%U龡&amp;H?_x0008__x001C__x001C_?_x0007__x0001__x0001_ 5 2 3" xfId="64"/>
    <cellStyle name="?鹎%U龡&amp;H?_x0008__x001C__x001C_?_x0007__x0001__x0001_ 5 2_1预算汇总1227" xfId="65"/>
    <cellStyle name="?鹎%U龡&amp;H?_x0008__x001C__x001C_?_x0007__x0001__x0001_ 5 3" xfId="66"/>
    <cellStyle name="?鹎%U龡&amp;H?_x0008__x001C__x001C_?_x0007__x0001__x0001_ 5 3 2" xfId="67"/>
    <cellStyle name="?鹎%U龡&amp;H?_x0008__x001C__x001C_?_x0007__x0001__x0001_ 5 3 3" xfId="68"/>
    <cellStyle name="?鹎%U龡&amp;H?_x0008__x001C__x001C_?_x0007__x0001__x0001_ 5 3_1预算汇总1227" xfId="69"/>
    <cellStyle name="?鹎%U龡&amp;H?_x0008__x001C__x001C_?_x0007__x0001__x0001_ 5 4" xfId="70"/>
    <cellStyle name="?鹎%U龡&amp;H?_x0008__x001C__x001C_?_x0007__x0001__x0001_ 5_1预算汇总1227" xfId="71"/>
    <cellStyle name="?鹎%U龡&amp;H?_x0008__x001C__x001C_?_x0007__x0001__x0001__2017年调整预算财力变动情况1230决" xfId="72"/>
    <cellStyle name="_ET_STYLE_NoName_00_" xfId="73"/>
    <cellStyle name="20% - 强调文字颜色 1" xfId="74"/>
    <cellStyle name="20% - 强调文字颜色 1 2" xfId="75"/>
    <cellStyle name="20% - 强调文字颜色 1 2 2" xfId="76"/>
    <cellStyle name="20% - 强调文字颜色 1 2 2 2" xfId="77"/>
    <cellStyle name="20% - 强调文字颜色 1 2 2 2 2" xfId="78"/>
    <cellStyle name="20% - 强调文字颜色 1 2 2 2 3" xfId="79"/>
    <cellStyle name="20% - 强调文字颜色 1 2 2 3" xfId="80"/>
    <cellStyle name="20% - 强调文字颜色 1 2 3" xfId="81"/>
    <cellStyle name="20% - 强调文字颜色 1 2 3 2" xfId="82"/>
    <cellStyle name="20% - 强调文字颜色 1 2 3 3" xfId="83"/>
    <cellStyle name="20% - 强调文字颜色 1 2 4" xfId="84"/>
    <cellStyle name="20% - 强调文字颜色 1 3" xfId="85"/>
    <cellStyle name="20% - 强调文字颜色 1 3 2" xfId="86"/>
    <cellStyle name="20% - 强调文字颜色 1 3 2 2" xfId="87"/>
    <cellStyle name="20% - 强调文字颜色 1 3 2 2 2" xfId="88"/>
    <cellStyle name="20% - 强调文字颜色 1 3 2 2 3" xfId="89"/>
    <cellStyle name="20% - 强调文字颜色 1 3 2 3" xfId="90"/>
    <cellStyle name="20% - 强调文字颜色 1 3 3" xfId="91"/>
    <cellStyle name="20% - 强调文字颜色 1 3 3 2" xfId="92"/>
    <cellStyle name="20% - 强调文字颜色 1 3 3 3" xfId="93"/>
    <cellStyle name="20% - 强调文字颜色 1 3 4" xfId="94"/>
    <cellStyle name="20% - 强调文字颜色 1 4" xfId="95"/>
    <cellStyle name="20% - 强调文字颜色 1 4 2" xfId="96"/>
    <cellStyle name="20% - 强调文字颜色 1 4 2 2" xfId="97"/>
    <cellStyle name="20% - 强调文字颜色 1 4 2 2 2" xfId="98"/>
    <cellStyle name="20% - 强调文字颜色 1 4 2 2 3" xfId="99"/>
    <cellStyle name="20% - 强调文字颜色 1 4 2 3" xfId="100"/>
    <cellStyle name="20% - 强调文字颜色 1 4 3" xfId="101"/>
    <cellStyle name="20% - 强调文字颜色 1 4 3 2" xfId="102"/>
    <cellStyle name="20% - 强调文字颜色 1 4 3 3" xfId="103"/>
    <cellStyle name="20% - 强调文字颜色 1 4 4" xfId="104"/>
    <cellStyle name="20% - 强调文字颜色 1 5" xfId="105"/>
    <cellStyle name="20% - 强调文字颜色 1 5 2" xfId="106"/>
    <cellStyle name="20% - 强调文字颜色 1 5 2 2" xfId="107"/>
    <cellStyle name="20% - 强调文字颜色 1 5 2 2 2" xfId="108"/>
    <cellStyle name="20% - 强调文字颜色 1 5 2 2 3" xfId="109"/>
    <cellStyle name="20% - 强调文字颜色 1 5 2 3" xfId="110"/>
    <cellStyle name="20% - 强调文字颜色 1 5 3" xfId="111"/>
    <cellStyle name="20% - 强调文字颜色 1 5 3 2" xfId="112"/>
    <cellStyle name="20% - 强调文字颜色 1 5 3 3" xfId="113"/>
    <cellStyle name="20% - 强调文字颜色 1 5 4" xfId="114"/>
    <cellStyle name="20% - 强调文字颜色 1_2017年预算债券安排重点工程支出情况" xfId="115"/>
    <cellStyle name="20% - 强调文字颜色 2" xfId="116"/>
    <cellStyle name="20% - 强调文字颜色 2 2" xfId="117"/>
    <cellStyle name="20% - 强调文字颜色 2 2 2" xfId="118"/>
    <cellStyle name="20% - 强调文字颜色 2 2 2 2" xfId="119"/>
    <cellStyle name="20% - 强调文字颜色 2 2 2 2 2" xfId="120"/>
    <cellStyle name="20% - 强调文字颜色 2 2 2 2 3" xfId="121"/>
    <cellStyle name="20% - 强调文字颜色 2 2 2 3" xfId="122"/>
    <cellStyle name="20% - 强调文字颜色 2 2 3" xfId="123"/>
    <cellStyle name="20% - 强调文字颜色 2 2 3 2" xfId="124"/>
    <cellStyle name="20% - 强调文字颜色 2 2 3 3" xfId="125"/>
    <cellStyle name="20% - 强调文字颜色 2 2 4" xfId="126"/>
    <cellStyle name="20% - 强调文字颜色 2 3" xfId="127"/>
    <cellStyle name="20% - 强调文字颜色 2 3 2" xfId="128"/>
    <cellStyle name="20% - 强调文字颜色 2 3 2 2" xfId="129"/>
    <cellStyle name="20% - 强调文字颜色 2 3 2 2 2" xfId="130"/>
    <cellStyle name="20% - 强调文字颜色 2 3 2 2 3" xfId="131"/>
    <cellStyle name="20% - 强调文字颜色 2 3 2 3" xfId="132"/>
    <cellStyle name="20% - 强调文字颜色 2 3 3" xfId="133"/>
    <cellStyle name="20% - 强调文字颜色 2 3 3 2" xfId="134"/>
    <cellStyle name="20% - 强调文字颜色 2 3 3 3" xfId="135"/>
    <cellStyle name="20% - 强调文字颜色 2 3 4" xfId="136"/>
    <cellStyle name="20% - 强调文字颜色 2 4" xfId="137"/>
    <cellStyle name="20% - 强调文字颜色 2 4 2" xfId="138"/>
    <cellStyle name="20% - 强调文字颜色 2 4 2 2" xfId="139"/>
    <cellStyle name="20% - 强调文字颜色 2 4 2 2 2" xfId="140"/>
    <cellStyle name="20% - 强调文字颜色 2 4 2 2 3" xfId="141"/>
    <cellStyle name="20% - 强调文字颜色 2 4 2 3" xfId="142"/>
    <cellStyle name="20% - 强调文字颜色 2 4 3" xfId="143"/>
    <cellStyle name="20% - 强调文字颜色 2 4 3 2" xfId="144"/>
    <cellStyle name="20% - 强调文字颜色 2 4 3 3" xfId="145"/>
    <cellStyle name="20% - 强调文字颜色 2 4 4" xfId="146"/>
    <cellStyle name="20% - 强调文字颜色 2 5" xfId="147"/>
    <cellStyle name="20% - 强调文字颜色 2 5 2" xfId="148"/>
    <cellStyle name="20% - 强调文字颜色 2 5 2 2" xfId="149"/>
    <cellStyle name="20% - 强调文字颜色 2 5 2 2 2" xfId="150"/>
    <cellStyle name="20% - 强调文字颜色 2 5 2 2 3" xfId="151"/>
    <cellStyle name="20% - 强调文字颜色 2 5 2 3" xfId="152"/>
    <cellStyle name="20% - 强调文字颜色 2 5 3" xfId="153"/>
    <cellStyle name="20% - 强调文字颜色 2 5 3 2" xfId="154"/>
    <cellStyle name="20% - 强调文字颜色 2 5 3 3" xfId="155"/>
    <cellStyle name="20% - 强调文字颜色 2 5 4" xfId="156"/>
    <cellStyle name="20% - 强调文字颜色 2_2017年预算债券安排重点工程支出情况" xfId="157"/>
    <cellStyle name="20% - 强调文字颜色 3" xfId="158"/>
    <cellStyle name="20% - 强调文字颜色 3 2" xfId="159"/>
    <cellStyle name="20% - 强调文字颜色 3 2 2" xfId="160"/>
    <cellStyle name="20% - 强调文字颜色 3 2 2 2" xfId="161"/>
    <cellStyle name="20% - 强调文字颜色 3 2 2 2 2" xfId="162"/>
    <cellStyle name="20% - 强调文字颜色 3 2 2 2 3" xfId="163"/>
    <cellStyle name="20% - 强调文字颜色 3 2 2 3" xfId="164"/>
    <cellStyle name="20% - 强调文字颜色 3 2 3" xfId="165"/>
    <cellStyle name="20% - 强调文字颜色 3 2 3 2" xfId="166"/>
    <cellStyle name="20% - 强调文字颜色 3 2 3 3" xfId="167"/>
    <cellStyle name="20% - 强调文字颜色 3 2 4" xfId="168"/>
    <cellStyle name="20% - 强调文字颜色 3 3" xfId="169"/>
    <cellStyle name="20% - 强调文字颜色 3 3 2" xfId="170"/>
    <cellStyle name="20% - 强调文字颜色 3 3 2 2" xfId="171"/>
    <cellStyle name="20% - 强调文字颜色 3 3 2 2 2" xfId="172"/>
    <cellStyle name="20% - 强调文字颜色 3 3 2 2 3" xfId="173"/>
    <cellStyle name="20% - 强调文字颜色 3 3 2 3" xfId="174"/>
    <cellStyle name="20% - 强调文字颜色 3 3 3" xfId="175"/>
    <cellStyle name="20% - 强调文字颜色 3 3 3 2" xfId="176"/>
    <cellStyle name="20% - 强调文字颜色 3 3 3 3" xfId="177"/>
    <cellStyle name="20% - 强调文字颜色 3 3 4" xfId="178"/>
    <cellStyle name="20% - 强调文字颜色 3 4" xfId="179"/>
    <cellStyle name="20% - 强调文字颜色 3 4 2" xfId="180"/>
    <cellStyle name="20% - 强调文字颜色 3 4 2 2" xfId="181"/>
    <cellStyle name="20% - 强调文字颜色 3 4 2 2 2" xfId="182"/>
    <cellStyle name="20% - 强调文字颜色 3 4 2 2 3" xfId="183"/>
    <cellStyle name="20% - 强调文字颜色 3 4 2 3" xfId="184"/>
    <cellStyle name="20% - 强调文字颜色 3 4 3" xfId="185"/>
    <cellStyle name="20% - 强调文字颜色 3 4 3 2" xfId="186"/>
    <cellStyle name="20% - 强调文字颜色 3 4 3 3" xfId="187"/>
    <cellStyle name="20% - 强调文字颜色 3 4 4" xfId="188"/>
    <cellStyle name="20% - 强调文字颜色 3 5" xfId="189"/>
    <cellStyle name="20% - 强调文字颜色 3 5 2" xfId="190"/>
    <cellStyle name="20% - 强调文字颜色 3 5 2 2" xfId="191"/>
    <cellStyle name="20% - 强调文字颜色 3 5 2 2 2" xfId="192"/>
    <cellStyle name="20% - 强调文字颜色 3 5 2 2 3" xfId="193"/>
    <cellStyle name="20% - 强调文字颜色 3 5 2 3" xfId="194"/>
    <cellStyle name="20% - 强调文字颜色 3 5 3" xfId="195"/>
    <cellStyle name="20% - 强调文字颜色 3 5 3 2" xfId="196"/>
    <cellStyle name="20% - 强调文字颜色 3 5 3 3" xfId="197"/>
    <cellStyle name="20% - 强调文字颜色 3 5 4" xfId="198"/>
    <cellStyle name="20% - 强调文字颜色 3_2017年预算债券安排重点工程支出情况" xfId="199"/>
    <cellStyle name="20% - 强调文字颜色 4" xfId="200"/>
    <cellStyle name="20% - 强调文字颜色 4 2" xfId="201"/>
    <cellStyle name="20% - 强调文字颜色 4 2 2" xfId="202"/>
    <cellStyle name="20% - 强调文字颜色 4 2 2 2" xfId="203"/>
    <cellStyle name="20% - 强调文字颜色 4 2 2 2 2" xfId="204"/>
    <cellStyle name="20% - 强调文字颜色 4 2 2 2 3" xfId="205"/>
    <cellStyle name="20% - 强调文字颜色 4 2 2 3" xfId="206"/>
    <cellStyle name="20% - 强调文字颜色 4 2 3" xfId="207"/>
    <cellStyle name="20% - 强调文字颜色 4 2 3 2" xfId="208"/>
    <cellStyle name="20% - 强调文字颜色 4 2 3 3" xfId="209"/>
    <cellStyle name="20% - 强调文字颜色 4 2 4" xfId="210"/>
    <cellStyle name="20% - 强调文字颜色 4 3" xfId="211"/>
    <cellStyle name="20% - 强调文字颜色 4 3 2" xfId="212"/>
    <cellStyle name="20% - 强调文字颜色 4 3 2 2" xfId="213"/>
    <cellStyle name="20% - 强调文字颜色 4 3 2 2 2" xfId="214"/>
    <cellStyle name="20% - 强调文字颜色 4 3 2 2 3" xfId="215"/>
    <cellStyle name="20% - 强调文字颜色 4 3 2 3" xfId="216"/>
    <cellStyle name="20% - 强调文字颜色 4 3 3" xfId="217"/>
    <cellStyle name="20% - 强调文字颜色 4 3 3 2" xfId="218"/>
    <cellStyle name="20% - 强调文字颜色 4 3 3 3" xfId="219"/>
    <cellStyle name="20% - 强调文字颜色 4 3 4" xfId="220"/>
    <cellStyle name="20% - 强调文字颜色 4 4" xfId="221"/>
    <cellStyle name="20% - 强调文字颜色 4 4 2" xfId="222"/>
    <cellStyle name="20% - 强调文字颜色 4 4 2 2" xfId="223"/>
    <cellStyle name="20% - 强调文字颜色 4 4 2 2 2" xfId="224"/>
    <cellStyle name="20% - 强调文字颜色 4 4 2 2 3" xfId="225"/>
    <cellStyle name="20% - 强调文字颜色 4 4 2 3" xfId="226"/>
    <cellStyle name="20% - 强调文字颜色 4 4 3" xfId="227"/>
    <cellStyle name="20% - 强调文字颜色 4 4 3 2" xfId="228"/>
    <cellStyle name="20% - 强调文字颜色 4 4 3 3" xfId="229"/>
    <cellStyle name="20% - 强调文字颜色 4 4 4" xfId="230"/>
    <cellStyle name="20% - 强调文字颜色 4 5" xfId="231"/>
    <cellStyle name="20% - 强调文字颜色 4 5 2" xfId="232"/>
    <cellStyle name="20% - 强调文字颜色 4 5 2 2" xfId="233"/>
    <cellStyle name="20% - 强调文字颜色 4 5 2 2 2" xfId="234"/>
    <cellStyle name="20% - 强调文字颜色 4 5 2 2 3" xfId="235"/>
    <cellStyle name="20% - 强调文字颜色 4 5 2 3" xfId="236"/>
    <cellStyle name="20% - 强调文字颜色 4 5 3" xfId="237"/>
    <cellStyle name="20% - 强调文字颜色 4 5 3 2" xfId="238"/>
    <cellStyle name="20% - 强调文字颜色 4 5 3 3" xfId="239"/>
    <cellStyle name="20% - 强调文字颜色 4 5 4" xfId="240"/>
    <cellStyle name="20% - 强调文字颜色 4_2017年预算债券安排重点工程支出情况" xfId="241"/>
    <cellStyle name="20% - 强调文字颜色 5" xfId="242"/>
    <cellStyle name="20% - 强调文字颜色 5 2" xfId="243"/>
    <cellStyle name="20% - 强调文字颜色 5 2 2" xfId="244"/>
    <cellStyle name="20% - 强调文字颜色 5 2 2 2" xfId="245"/>
    <cellStyle name="20% - 强调文字颜色 5 2 2 2 2" xfId="246"/>
    <cellStyle name="20% - 强调文字颜色 5 2 2 2 3" xfId="247"/>
    <cellStyle name="20% - 强调文字颜色 5 2 2 3" xfId="248"/>
    <cellStyle name="20% - 强调文字颜色 5 2 3" xfId="249"/>
    <cellStyle name="20% - 强调文字颜色 5 2 3 2" xfId="250"/>
    <cellStyle name="20% - 强调文字颜色 5 2 3 3" xfId="251"/>
    <cellStyle name="20% - 强调文字颜色 5 2 4" xfId="252"/>
    <cellStyle name="20% - 强调文字颜色 5 3" xfId="253"/>
    <cellStyle name="20% - 强调文字颜色 5 3 2" xfId="254"/>
    <cellStyle name="20% - 强调文字颜色 5 3 2 2" xfId="255"/>
    <cellStyle name="20% - 强调文字颜色 5 3 2 2 2" xfId="256"/>
    <cellStyle name="20% - 强调文字颜色 5 3 2 2 3" xfId="257"/>
    <cellStyle name="20% - 强调文字颜色 5 3 2 3" xfId="258"/>
    <cellStyle name="20% - 强调文字颜色 5 3 3" xfId="259"/>
    <cellStyle name="20% - 强调文字颜色 5 3 3 2" xfId="260"/>
    <cellStyle name="20% - 强调文字颜色 5 3 3 3" xfId="261"/>
    <cellStyle name="20% - 强调文字颜色 5 3 4" xfId="262"/>
    <cellStyle name="20% - 强调文字颜色 5 4" xfId="263"/>
    <cellStyle name="20% - 强调文字颜色 5 4 2" xfId="264"/>
    <cellStyle name="20% - 强调文字颜色 5 4 2 2" xfId="265"/>
    <cellStyle name="20% - 强调文字颜色 5 4 2 2 2" xfId="266"/>
    <cellStyle name="20% - 强调文字颜色 5 4 2 2 3" xfId="267"/>
    <cellStyle name="20% - 强调文字颜色 5 4 2 3" xfId="268"/>
    <cellStyle name="20% - 强调文字颜色 5 4 3" xfId="269"/>
    <cellStyle name="20% - 强调文字颜色 5 4 3 2" xfId="270"/>
    <cellStyle name="20% - 强调文字颜色 5 4 3 3" xfId="271"/>
    <cellStyle name="20% - 强调文字颜色 5 4 4" xfId="272"/>
    <cellStyle name="20% - 强调文字颜色 5 5" xfId="273"/>
    <cellStyle name="20% - 强调文字颜色 5 5 2" xfId="274"/>
    <cellStyle name="20% - 强调文字颜色 5 5 2 2" xfId="275"/>
    <cellStyle name="20% - 强调文字颜色 5 5 2 2 2" xfId="276"/>
    <cellStyle name="20% - 强调文字颜色 5 5 2 2 3" xfId="277"/>
    <cellStyle name="20% - 强调文字颜色 5 5 2 3" xfId="278"/>
    <cellStyle name="20% - 强调文字颜色 5 5 3" xfId="279"/>
    <cellStyle name="20% - 强调文字颜色 5 5 3 2" xfId="280"/>
    <cellStyle name="20% - 强调文字颜色 5 5 3 3" xfId="281"/>
    <cellStyle name="20% - 强调文字颜色 5 5 4" xfId="282"/>
    <cellStyle name="20% - 强调文字颜色 5_2017年预算债券安排重点工程支出情况" xfId="283"/>
    <cellStyle name="20% - 强调文字颜色 6" xfId="284"/>
    <cellStyle name="20% - 强调文字颜色 6 2" xfId="285"/>
    <cellStyle name="20% - 强调文字颜色 6 2 2" xfId="286"/>
    <cellStyle name="20% - 强调文字颜色 6 2 2 2" xfId="287"/>
    <cellStyle name="20% - 强调文字颜色 6 2 2 2 2" xfId="288"/>
    <cellStyle name="20% - 强调文字颜色 6 2 2 2 3" xfId="289"/>
    <cellStyle name="20% - 强调文字颜色 6 2 2 3" xfId="290"/>
    <cellStyle name="20% - 强调文字颜色 6 2 3" xfId="291"/>
    <cellStyle name="20% - 强调文字颜色 6 2 3 2" xfId="292"/>
    <cellStyle name="20% - 强调文字颜色 6 2 3 3" xfId="293"/>
    <cellStyle name="20% - 强调文字颜色 6 2 4" xfId="294"/>
    <cellStyle name="20% - 强调文字颜色 6 3" xfId="295"/>
    <cellStyle name="20% - 强调文字颜色 6 3 2" xfId="296"/>
    <cellStyle name="20% - 强调文字颜色 6 3 2 2" xfId="297"/>
    <cellStyle name="20% - 强调文字颜色 6 3 2 2 2" xfId="298"/>
    <cellStyle name="20% - 强调文字颜色 6 3 2 2 3" xfId="299"/>
    <cellStyle name="20% - 强调文字颜色 6 3 2 3" xfId="300"/>
    <cellStyle name="20% - 强调文字颜色 6 3 3" xfId="301"/>
    <cellStyle name="20% - 强调文字颜色 6 3 3 2" xfId="302"/>
    <cellStyle name="20% - 强调文字颜色 6 3 3 3" xfId="303"/>
    <cellStyle name="20% - 强调文字颜色 6 3 4" xfId="304"/>
    <cellStyle name="20% - 强调文字颜色 6 4" xfId="305"/>
    <cellStyle name="20% - 强调文字颜色 6 4 2" xfId="306"/>
    <cellStyle name="20% - 强调文字颜色 6 4 2 2" xfId="307"/>
    <cellStyle name="20% - 强调文字颜色 6 4 2 2 2" xfId="308"/>
    <cellStyle name="20% - 强调文字颜色 6 4 2 2 3" xfId="309"/>
    <cellStyle name="20% - 强调文字颜色 6 4 2 3" xfId="310"/>
    <cellStyle name="20% - 强调文字颜色 6 4 3" xfId="311"/>
    <cellStyle name="20% - 强调文字颜色 6 4 3 2" xfId="312"/>
    <cellStyle name="20% - 强调文字颜色 6 4 3 3" xfId="313"/>
    <cellStyle name="20% - 强调文字颜色 6 4 4" xfId="314"/>
    <cellStyle name="20% - 强调文字颜色 6 5" xfId="315"/>
    <cellStyle name="20% - 强调文字颜色 6 5 2" xfId="316"/>
    <cellStyle name="20% - 强调文字颜色 6 5 2 2" xfId="317"/>
    <cellStyle name="20% - 强调文字颜色 6 5 2 2 2" xfId="318"/>
    <cellStyle name="20% - 强调文字颜色 6 5 2 2 3" xfId="319"/>
    <cellStyle name="20% - 强调文字颜色 6 5 2 3" xfId="320"/>
    <cellStyle name="20% - 强调文字颜色 6 5 3" xfId="321"/>
    <cellStyle name="20% - 强调文字颜色 6 5 3 2" xfId="322"/>
    <cellStyle name="20% - 强调文字颜色 6 5 3 3" xfId="323"/>
    <cellStyle name="20% - 强调文字颜色 6 5 4" xfId="324"/>
    <cellStyle name="20% - 强调文字颜色 6_2017年预算债券安排重点工程支出情况" xfId="325"/>
    <cellStyle name="20% - 着色 1" xfId="326"/>
    <cellStyle name="20% - 着色 1 2" xfId="327"/>
    <cellStyle name="20% - 着色 1 2 2" xfId="328"/>
    <cellStyle name="20% - 着色 1 2 2 2" xfId="329"/>
    <cellStyle name="20% - 着色 1 2 2 3" xfId="330"/>
    <cellStyle name="20% - 着色 1 2 3" xfId="331"/>
    <cellStyle name="20% - 着色 1 3" xfId="332"/>
    <cellStyle name="20% - 着色 1 3 2" xfId="333"/>
    <cellStyle name="20% - 着色 1 3 3" xfId="334"/>
    <cellStyle name="20% - 着色 1 4" xfId="335"/>
    <cellStyle name="20% - 着色 2" xfId="336"/>
    <cellStyle name="20% - 着色 2 2" xfId="337"/>
    <cellStyle name="20% - 着色 2 2 2" xfId="338"/>
    <cellStyle name="20% - 着色 2 2 2 2" xfId="339"/>
    <cellStyle name="20% - 着色 2 2 2 3" xfId="340"/>
    <cellStyle name="20% - 着色 2 2 3" xfId="341"/>
    <cellStyle name="20% - 着色 2 3" xfId="342"/>
    <cellStyle name="20% - 着色 2 3 2" xfId="343"/>
    <cellStyle name="20% - 着色 2 3 3" xfId="344"/>
    <cellStyle name="20% - 着色 2 4" xfId="345"/>
    <cellStyle name="20% - 着色 3" xfId="346"/>
    <cellStyle name="20% - 着色 3 2" xfId="347"/>
    <cellStyle name="20% - 着色 3 2 2" xfId="348"/>
    <cellStyle name="20% - 着色 3 2 2 2" xfId="349"/>
    <cellStyle name="20% - 着色 3 2 2 3" xfId="350"/>
    <cellStyle name="20% - 着色 3 2 3" xfId="351"/>
    <cellStyle name="20% - 着色 3 3" xfId="352"/>
    <cellStyle name="20% - 着色 3 3 2" xfId="353"/>
    <cellStyle name="20% - 着色 3 3 3" xfId="354"/>
    <cellStyle name="20% - 着色 3 4" xfId="355"/>
    <cellStyle name="20% - 着色 4" xfId="356"/>
    <cellStyle name="20% - 着色 4 2" xfId="357"/>
    <cellStyle name="20% - 着色 4 2 2" xfId="358"/>
    <cellStyle name="20% - 着色 4 2 2 2" xfId="359"/>
    <cellStyle name="20% - 着色 4 2 2 3" xfId="360"/>
    <cellStyle name="20% - 着色 4 2 3" xfId="361"/>
    <cellStyle name="20% - 着色 4 3" xfId="362"/>
    <cellStyle name="20% - 着色 4 3 2" xfId="363"/>
    <cellStyle name="20% - 着色 4 3 3" xfId="364"/>
    <cellStyle name="20% - 着色 4 4" xfId="365"/>
    <cellStyle name="20% - 着色 5" xfId="366"/>
    <cellStyle name="20% - 着色 5 2" xfId="367"/>
    <cellStyle name="20% - 着色 5 2 2" xfId="368"/>
    <cellStyle name="20% - 着色 5 2 2 2" xfId="369"/>
    <cellStyle name="20% - 着色 5 2 2 3" xfId="370"/>
    <cellStyle name="20% - 着色 5 2 3" xfId="371"/>
    <cellStyle name="20% - 着色 5 3" xfId="372"/>
    <cellStyle name="20% - 着色 5 3 2" xfId="373"/>
    <cellStyle name="20% - 着色 5 3 3" xfId="374"/>
    <cellStyle name="20% - 着色 5 4" xfId="375"/>
    <cellStyle name="20% - 着色 6" xfId="376"/>
    <cellStyle name="20% - 着色 6 2" xfId="377"/>
    <cellStyle name="20% - 着色 6 2 2" xfId="378"/>
    <cellStyle name="20% - 着色 6 2 2 2" xfId="379"/>
    <cellStyle name="20% - 着色 6 2 2 3" xfId="380"/>
    <cellStyle name="20% - 着色 6 2 3" xfId="381"/>
    <cellStyle name="20% - 着色 6 3" xfId="382"/>
    <cellStyle name="20% - 着色 6 3 2" xfId="383"/>
    <cellStyle name="20% - 着色 6 3 3" xfId="384"/>
    <cellStyle name="20% - 着色 6 4" xfId="385"/>
    <cellStyle name="40% - 强调文字颜色 1" xfId="386"/>
    <cellStyle name="40% - 强调文字颜色 1 2" xfId="387"/>
    <cellStyle name="40% - 强调文字颜色 1 2 2" xfId="388"/>
    <cellStyle name="40% - 强调文字颜色 1 2 2 2" xfId="389"/>
    <cellStyle name="40% - 强调文字颜色 1 2 2 2 2" xfId="390"/>
    <cellStyle name="40% - 强调文字颜色 1 2 2 2 3" xfId="391"/>
    <cellStyle name="40% - 强调文字颜色 1 2 2 3" xfId="392"/>
    <cellStyle name="40% - 强调文字颜色 1 2 3" xfId="393"/>
    <cellStyle name="40% - 强调文字颜色 1 2 3 2" xfId="394"/>
    <cellStyle name="40% - 强调文字颜色 1 2 3 3" xfId="395"/>
    <cellStyle name="40% - 强调文字颜色 1 2 4" xfId="396"/>
    <cellStyle name="40% - 强调文字颜色 1 3" xfId="397"/>
    <cellStyle name="40% - 强调文字颜色 1 3 2" xfId="398"/>
    <cellStyle name="40% - 强调文字颜色 1 3 2 2" xfId="399"/>
    <cellStyle name="40% - 强调文字颜色 1 3 2 2 2" xfId="400"/>
    <cellStyle name="40% - 强调文字颜色 1 3 2 2 3" xfId="401"/>
    <cellStyle name="40% - 强调文字颜色 1 3 2 3" xfId="402"/>
    <cellStyle name="40% - 强调文字颜色 1 3 3" xfId="403"/>
    <cellStyle name="40% - 强调文字颜色 1 3 3 2" xfId="404"/>
    <cellStyle name="40% - 强调文字颜色 1 3 3 3" xfId="405"/>
    <cellStyle name="40% - 强调文字颜色 1 3 4" xfId="406"/>
    <cellStyle name="40% - 强调文字颜色 1 4" xfId="407"/>
    <cellStyle name="40% - 强调文字颜色 1 4 2" xfId="408"/>
    <cellStyle name="40% - 强调文字颜色 1 4 2 2" xfId="409"/>
    <cellStyle name="40% - 强调文字颜色 1 4 2 2 2" xfId="410"/>
    <cellStyle name="40% - 强调文字颜色 1 4 2 2 3" xfId="411"/>
    <cellStyle name="40% - 强调文字颜色 1 4 2 3" xfId="412"/>
    <cellStyle name="40% - 强调文字颜色 1 4 3" xfId="413"/>
    <cellStyle name="40% - 强调文字颜色 1 4 3 2" xfId="414"/>
    <cellStyle name="40% - 强调文字颜色 1 4 3 3" xfId="415"/>
    <cellStyle name="40% - 强调文字颜色 1 4 4" xfId="416"/>
    <cellStyle name="40% - 强调文字颜色 1 5" xfId="417"/>
    <cellStyle name="40% - 强调文字颜色 1 5 2" xfId="418"/>
    <cellStyle name="40% - 强调文字颜色 1 5 2 2" xfId="419"/>
    <cellStyle name="40% - 强调文字颜色 1 5 2 2 2" xfId="420"/>
    <cellStyle name="40% - 强调文字颜色 1 5 2 2 3" xfId="421"/>
    <cellStyle name="40% - 强调文字颜色 1 5 2 3" xfId="422"/>
    <cellStyle name="40% - 强调文字颜色 1 5 3" xfId="423"/>
    <cellStyle name="40% - 强调文字颜色 1 5 3 2" xfId="424"/>
    <cellStyle name="40% - 强调文字颜色 1 5 3 3" xfId="425"/>
    <cellStyle name="40% - 强调文字颜色 1 5 4" xfId="426"/>
    <cellStyle name="40% - 强调文字颜色 1_2017年预算债券安排重点工程支出情况" xfId="427"/>
    <cellStyle name="40% - 强调文字颜色 2" xfId="428"/>
    <cellStyle name="40% - 强调文字颜色 2 2" xfId="429"/>
    <cellStyle name="40% - 强调文字颜色 2 2 2" xfId="430"/>
    <cellStyle name="40% - 强调文字颜色 2 2 2 2" xfId="431"/>
    <cellStyle name="40% - 强调文字颜色 2 2 2 2 2" xfId="432"/>
    <cellStyle name="40% - 强调文字颜色 2 2 2 2 3" xfId="433"/>
    <cellStyle name="40% - 强调文字颜色 2 2 2 3" xfId="434"/>
    <cellStyle name="40% - 强调文字颜色 2 2 3" xfId="435"/>
    <cellStyle name="40% - 强调文字颜色 2 2 3 2" xfId="436"/>
    <cellStyle name="40% - 强调文字颜色 2 2 3 3" xfId="437"/>
    <cellStyle name="40% - 强调文字颜色 2 2 4" xfId="438"/>
    <cellStyle name="40% - 强调文字颜色 2 3" xfId="439"/>
    <cellStyle name="40% - 强调文字颜色 2 3 2" xfId="440"/>
    <cellStyle name="40% - 强调文字颜色 2 3 2 2" xfId="441"/>
    <cellStyle name="40% - 强调文字颜色 2 3 2 2 2" xfId="442"/>
    <cellStyle name="40% - 强调文字颜色 2 3 2 2 3" xfId="443"/>
    <cellStyle name="40% - 强调文字颜色 2 3 2 3" xfId="444"/>
    <cellStyle name="40% - 强调文字颜色 2 3 3" xfId="445"/>
    <cellStyle name="40% - 强调文字颜色 2 3 3 2" xfId="446"/>
    <cellStyle name="40% - 强调文字颜色 2 3 3 3" xfId="447"/>
    <cellStyle name="40% - 强调文字颜色 2 3 4" xfId="448"/>
    <cellStyle name="40% - 强调文字颜色 2 4" xfId="449"/>
    <cellStyle name="40% - 强调文字颜色 2 4 2" xfId="450"/>
    <cellStyle name="40% - 强调文字颜色 2 4 2 2" xfId="451"/>
    <cellStyle name="40% - 强调文字颜色 2 4 2 2 2" xfId="452"/>
    <cellStyle name="40% - 强调文字颜色 2 4 2 2 3" xfId="453"/>
    <cellStyle name="40% - 强调文字颜色 2 4 2 3" xfId="454"/>
    <cellStyle name="40% - 强调文字颜色 2 4 3" xfId="455"/>
    <cellStyle name="40% - 强调文字颜色 2 4 3 2" xfId="456"/>
    <cellStyle name="40% - 强调文字颜色 2 4 3 3" xfId="457"/>
    <cellStyle name="40% - 强调文字颜色 2 4 4" xfId="458"/>
    <cellStyle name="40% - 强调文字颜色 2 5" xfId="459"/>
    <cellStyle name="40% - 强调文字颜色 2 5 2" xfId="460"/>
    <cellStyle name="40% - 强调文字颜色 2 5 2 2" xfId="461"/>
    <cellStyle name="40% - 强调文字颜色 2 5 2 2 2" xfId="462"/>
    <cellStyle name="40% - 强调文字颜色 2 5 2 2 3" xfId="463"/>
    <cellStyle name="40% - 强调文字颜色 2 5 2 3" xfId="464"/>
    <cellStyle name="40% - 强调文字颜色 2 5 3" xfId="465"/>
    <cellStyle name="40% - 强调文字颜色 2 5 3 2" xfId="466"/>
    <cellStyle name="40% - 强调文字颜色 2 5 3 3" xfId="467"/>
    <cellStyle name="40% - 强调文字颜色 2 5 4" xfId="468"/>
    <cellStyle name="40% - 强调文字颜色 2_2017年预算债券安排重点工程支出情况" xfId="469"/>
    <cellStyle name="40% - 强调文字颜色 3" xfId="470"/>
    <cellStyle name="40% - 强调文字颜色 3 2" xfId="471"/>
    <cellStyle name="40% - 强调文字颜色 3 2 2" xfId="472"/>
    <cellStyle name="40% - 强调文字颜色 3 2 2 2" xfId="473"/>
    <cellStyle name="40% - 强调文字颜色 3 2 2 2 2" xfId="474"/>
    <cellStyle name="40% - 强调文字颜色 3 2 2 2 3" xfId="475"/>
    <cellStyle name="40% - 强调文字颜色 3 2 2 3" xfId="476"/>
    <cellStyle name="40% - 强调文字颜色 3 2 3" xfId="477"/>
    <cellStyle name="40% - 强调文字颜色 3 2 3 2" xfId="478"/>
    <cellStyle name="40% - 强调文字颜色 3 2 3 3" xfId="479"/>
    <cellStyle name="40% - 强调文字颜色 3 2 4" xfId="480"/>
    <cellStyle name="40% - 强调文字颜色 3 3" xfId="481"/>
    <cellStyle name="40% - 强调文字颜色 3 3 2" xfId="482"/>
    <cellStyle name="40% - 强调文字颜色 3 3 2 2" xfId="483"/>
    <cellStyle name="40% - 强调文字颜色 3 3 2 2 2" xfId="484"/>
    <cellStyle name="40% - 强调文字颜色 3 3 2 2 3" xfId="485"/>
    <cellStyle name="40% - 强调文字颜色 3 3 2 3" xfId="486"/>
    <cellStyle name="40% - 强调文字颜色 3 3 3" xfId="487"/>
    <cellStyle name="40% - 强调文字颜色 3 3 3 2" xfId="488"/>
    <cellStyle name="40% - 强调文字颜色 3 3 3 3" xfId="489"/>
    <cellStyle name="40% - 强调文字颜色 3 3 4" xfId="490"/>
    <cellStyle name="40% - 强调文字颜色 3 4" xfId="491"/>
    <cellStyle name="40% - 强调文字颜色 3 4 2" xfId="492"/>
    <cellStyle name="40% - 强调文字颜色 3 4 2 2" xfId="493"/>
    <cellStyle name="40% - 强调文字颜色 3 4 2 2 2" xfId="494"/>
    <cellStyle name="40% - 强调文字颜色 3 4 2 2 3" xfId="495"/>
    <cellStyle name="40% - 强调文字颜色 3 4 2 3" xfId="496"/>
    <cellStyle name="40% - 强调文字颜色 3 4 3" xfId="497"/>
    <cellStyle name="40% - 强调文字颜色 3 4 3 2" xfId="498"/>
    <cellStyle name="40% - 强调文字颜色 3 4 3 3" xfId="499"/>
    <cellStyle name="40% - 强调文字颜色 3 4 4" xfId="500"/>
    <cellStyle name="40% - 强调文字颜色 3 5" xfId="501"/>
    <cellStyle name="40% - 强调文字颜色 3 5 2" xfId="502"/>
    <cellStyle name="40% - 强调文字颜色 3 5 2 2" xfId="503"/>
    <cellStyle name="40% - 强调文字颜色 3 5 2 2 2" xfId="504"/>
    <cellStyle name="40% - 强调文字颜色 3 5 2 2 3" xfId="505"/>
    <cellStyle name="40% - 强调文字颜色 3 5 2 3" xfId="506"/>
    <cellStyle name="40% - 强调文字颜色 3 5 3" xfId="507"/>
    <cellStyle name="40% - 强调文字颜色 3 5 3 2" xfId="508"/>
    <cellStyle name="40% - 强调文字颜色 3 5 3 3" xfId="509"/>
    <cellStyle name="40% - 强调文字颜色 3 5 4" xfId="510"/>
    <cellStyle name="40% - 强调文字颜色 3_2017年预算债券安排重点工程支出情况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3" xfId="518"/>
    <cellStyle name="40% - 强调文字颜色 4 2 3" xfId="519"/>
    <cellStyle name="40% - 强调文字颜色 4 2 3 2" xfId="520"/>
    <cellStyle name="40% - 强调文字颜色 4 2 3 3" xfId="521"/>
    <cellStyle name="40% - 强调文字颜色 4 2 4" xfId="522"/>
    <cellStyle name="40% - 强调文字颜色 4 3" xfId="523"/>
    <cellStyle name="40% - 强调文字颜色 4 3 2" xfId="524"/>
    <cellStyle name="40% - 强调文字颜色 4 3 2 2" xfId="525"/>
    <cellStyle name="40% - 强调文字颜色 4 3 2 2 2" xfId="526"/>
    <cellStyle name="40% - 强调文字颜色 4 3 2 2 3" xfId="527"/>
    <cellStyle name="40% - 强调文字颜色 4 3 2 3" xfId="528"/>
    <cellStyle name="40% - 强调文字颜色 4 3 3" xfId="529"/>
    <cellStyle name="40% - 强调文字颜色 4 3 3 2" xfId="530"/>
    <cellStyle name="40% - 强调文字颜色 4 3 3 3" xfId="531"/>
    <cellStyle name="40% - 强调文字颜色 4 3 4" xfId="532"/>
    <cellStyle name="40% - 强调文字颜色 4 4" xfId="533"/>
    <cellStyle name="40% - 强调文字颜色 4 4 2" xfId="534"/>
    <cellStyle name="40% - 强调文字颜色 4 4 2 2" xfId="535"/>
    <cellStyle name="40% - 强调文字颜色 4 4 2 2 2" xfId="536"/>
    <cellStyle name="40% - 强调文字颜色 4 4 2 2 3" xfId="537"/>
    <cellStyle name="40% - 强调文字颜色 4 4 2 3" xfId="538"/>
    <cellStyle name="40% - 强调文字颜色 4 4 3" xfId="539"/>
    <cellStyle name="40% - 强调文字颜色 4 4 3 2" xfId="540"/>
    <cellStyle name="40% - 强调文字颜色 4 4 3 3" xfId="541"/>
    <cellStyle name="40% - 强调文字颜色 4 4 4" xfId="542"/>
    <cellStyle name="40% - 强调文字颜色 4 5" xfId="543"/>
    <cellStyle name="40% - 强调文字颜色 4 5 2" xfId="544"/>
    <cellStyle name="40% - 强调文字颜色 4 5 2 2" xfId="545"/>
    <cellStyle name="40% - 强调文字颜色 4 5 2 2 2" xfId="546"/>
    <cellStyle name="40% - 强调文字颜色 4 5 2 2 3" xfId="547"/>
    <cellStyle name="40% - 强调文字颜色 4 5 2 3" xfId="548"/>
    <cellStyle name="40% - 强调文字颜色 4 5 3" xfId="549"/>
    <cellStyle name="40% - 强调文字颜色 4 5 3 2" xfId="550"/>
    <cellStyle name="40% - 强调文字颜色 4 5 3 3" xfId="551"/>
    <cellStyle name="40% - 强调文字颜色 4 5 4" xfId="552"/>
    <cellStyle name="40% - 强调文字颜色 4_2017年预算债券安排重点工程支出情况" xfId="553"/>
    <cellStyle name="40% - 强调文字颜色 5" xfId="554"/>
    <cellStyle name="40% - 强调文字颜色 5 2" xfId="555"/>
    <cellStyle name="40% - 强调文字颜色 5 2 2" xfId="556"/>
    <cellStyle name="40% - 强调文字颜色 5 2 2 2" xfId="557"/>
    <cellStyle name="40% - 强调文字颜色 5 2 2 2 2" xfId="558"/>
    <cellStyle name="40% - 强调文字颜色 5 2 2 2 3" xfId="559"/>
    <cellStyle name="40% - 强调文字颜色 5 2 2 3" xfId="560"/>
    <cellStyle name="40% - 强调文字颜色 5 2 3" xfId="561"/>
    <cellStyle name="40% - 强调文字颜色 5 2 3 2" xfId="562"/>
    <cellStyle name="40% - 强调文字颜色 5 2 3 3" xfId="563"/>
    <cellStyle name="40% - 强调文字颜色 5 2 4" xfId="564"/>
    <cellStyle name="40% - 强调文字颜色 5 3" xfId="565"/>
    <cellStyle name="40% - 强调文字颜色 5 3 2" xfId="566"/>
    <cellStyle name="40% - 强调文字颜色 5 3 2 2" xfId="567"/>
    <cellStyle name="40% - 强调文字颜色 5 3 2 2 2" xfId="568"/>
    <cellStyle name="40% - 强调文字颜色 5 3 2 2 3" xfId="569"/>
    <cellStyle name="40% - 强调文字颜色 5 3 2 3" xfId="570"/>
    <cellStyle name="40% - 强调文字颜色 5 3 3" xfId="571"/>
    <cellStyle name="40% - 强调文字颜色 5 3 3 2" xfId="572"/>
    <cellStyle name="40% - 强调文字颜色 5 3 3 3" xfId="573"/>
    <cellStyle name="40% - 强调文字颜色 5 3 4" xfId="574"/>
    <cellStyle name="40% - 强调文字颜色 5 4" xfId="575"/>
    <cellStyle name="40% - 强调文字颜色 5 4 2" xfId="576"/>
    <cellStyle name="40% - 强调文字颜色 5 4 2 2" xfId="577"/>
    <cellStyle name="40% - 强调文字颜色 5 4 2 2 2" xfId="578"/>
    <cellStyle name="40% - 强调文字颜色 5 4 2 2 3" xfId="579"/>
    <cellStyle name="40% - 强调文字颜色 5 4 2 3" xfId="580"/>
    <cellStyle name="40% - 强调文字颜色 5 4 3" xfId="581"/>
    <cellStyle name="40% - 强调文字颜色 5 4 3 2" xfId="582"/>
    <cellStyle name="40% - 强调文字颜色 5 4 3 3" xfId="583"/>
    <cellStyle name="40% - 强调文字颜色 5 4 4" xfId="584"/>
    <cellStyle name="40% - 强调文字颜色 5 5" xfId="585"/>
    <cellStyle name="40% - 强调文字颜色 5 5 2" xfId="586"/>
    <cellStyle name="40% - 强调文字颜色 5 5 2 2" xfId="587"/>
    <cellStyle name="40% - 强调文字颜色 5 5 2 2 2" xfId="588"/>
    <cellStyle name="40% - 强调文字颜色 5 5 2 2 3" xfId="589"/>
    <cellStyle name="40% - 强调文字颜色 5 5 2 3" xfId="590"/>
    <cellStyle name="40% - 强调文字颜色 5 5 3" xfId="591"/>
    <cellStyle name="40% - 强调文字颜色 5 5 3 2" xfId="592"/>
    <cellStyle name="40% - 强调文字颜色 5 5 3 3" xfId="593"/>
    <cellStyle name="40% - 强调文字颜色 5 5 4" xfId="594"/>
    <cellStyle name="40% - 强调文字颜色 5_2017年预算债券安排重点工程支出情况" xfId="595"/>
    <cellStyle name="40% - 强调文字颜色 6" xfId="596"/>
    <cellStyle name="40% - 强调文字颜色 6 2" xfId="597"/>
    <cellStyle name="40% - 强调文字颜色 6 2 2" xfId="598"/>
    <cellStyle name="40% - 强调文字颜色 6 2 2 2" xfId="599"/>
    <cellStyle name="40% - 强调文字颜色 6 2 2 2 2" xfId="600"/>
    <cellStyle name="40% - 强调文字颜色 6 2 2 2 3" xfId="601"/>
    <cellStyle name="40% - 强调文字颜色 6 2 2 3" xfId="602"/>
    <cellStyle name="40% - 强调文字颜色 6 2 3" xfId="603"/>
    <cellStyle name="40% - 强调文字颜色 6 2 3 2" xfId="604"/>
    <cellStyle name="40% - 强调文字颜色 6 2 3 3" xfId="605"/>
    <cellStyle name="40% - 强调文字颜色 6 2 4" xfId="606"/>
    <cellStyle name="40% - 强调文字颜色 6 3" xfId="607"/>
    <cellStyle name="40% - 强调文字颜色 6 3 2" xfId="608"/>
    <cellStyle name="40% - 强调文字颜色 6 3 2 2" xfId="609"/>
    <cellStyle name="40% - 强调文字颜色 6 3 2 2 2" xfId="610"/>
    <cellStyle name="40% - 强调文字颜色 6 3 2 2 3" xfId="611"/>
    <cellStyle name="40% - 强调文字颜色 6 3 2 3" xfId="612"/>
    <cellStyle name="40% - 强调文字颜色 6 3 3" xfId="613"/>
    <cellStyle name="40% - 强调文字颜色 6 3 3 2" xfId="614"/>
    <cellStyle name="40% - 强调文字颜色 6 3 3 3" xfId="615"/>
    <cellStyle name="40% - 强调文字颜色 6 3 4" xfId="616"/>
    <cellStyle name="40% - 强调文字颜色 6 4" xfId="617"/>
    <cellStyle name="40% - 强调文字颜色 6 4 2" xfId="618"/>
    <cellStyle name="40% - 强调文字颜色 6 4 2 2" xfId="619"/>
    <cellStyle name="40% - 强调文字颜色 6 4 2 2 2" xfId="620"/>
    <cellStyle name="40% - 强调文字颜色 6 4 2 2 3" xfId="621"/>
    <cellStyle name="40% - 强调文字颜色 6 4 2 3" xfId="622"/>
    <cellStyle name="40% - 强调文字颜色 6 4 3" xfId="623"/>
    <cellStyle name="40% - 强调文字颜色 6 4 3 2" xfId="624"/>
    <cellStyle name="40% - 强调文字颜色 6 4 3 3" xfId="625"/>
    <cellStyle name="40% - 强调文字颜色 6 4 4" xfId="626"/>
    <cellStyle name="40% - 强调文字颜色 6 5" xfId="627"/>
    <cellStyle name="40% - 强调文字颜色 6 5 2" xfId="628"/>
    <cellStyle name="40% - 强调文字颜色 6 5 2 2" xfId="629"/>
    <cellStyle name="40% - 强调文字颜色 6 5 2 2 2" xfId="630"/>
    <cellStyle name="40% - 强调文字颜色 6 5 2 2 3" xfId="631"/>
    <cellStyle name="40% - 强调文字颜色 6 5 2 3" xfId="632"/>
    <cellStyle name="40% - 强调文字颜色 6 5 3" xfId="633"/>
    <cellStyle name="40% - 强调文字颜色 6 5 3 2" xfId="634"/>
    <cellStyle name="40% - 强调文字颜色 6 5 3 3" xfId="635"/>
    <cellStyle name="40% - 强调文字颜色 6 5 4" xfId="636"/>
    <cellStyle name="40% - 强调文字颜色 6_2017年预算债券安排重点工程支出情况" xfId="637"/>
    <cellStyle name="40% - 着色 1" xfId="638"/>
    <cellStyle name="40% - 着色 1 2" xfId="639"/>
    <cellStyle name="40% - 着色 1 2 2" xfId="640"/>
    <cellStyle name="40% - 着色 1 2 2 2" xfId="641"/>
    <cellStyle name="40% - 着色 1 2 2 3" xfId="642"/>
    <cellStyle name="40% - 着色 1 2 3" xfId="643"/>
    <cellStyle name="40% - 着色 1 3" xfId="644"/>
    <cellStyle name="40% - 着色 1 3 2" xfId="645"/>
    <cellStyle name="40% - 着色 1 3 3" xfId="646"/>
    <cellStyle name="40% - 着色 1 4" xfId="647"/>
    <cellStyle name="40% - 着色 2" xfId="648"/>
    <cellStyle name="40% - 着色 2 2" xfId="649"/>
    <cellStyle name="40% - 着色 2 2 2" xfId="650"/>
    <cellStyle name="40% - 着色 2 2 2 2" xfId="651"/>
    <cellStyle name="40% - 着色 2 2 2 3" xfId="652"/>
    <cellStyle name="40% - 着色 2 2 3" xfId="653"/>
    <cellStyle name="40% - 着色 2 3" xfId="654"/>
    <cellStyle name="40% - 着色 2 3 2" xfId="655"/>
    <cellStyle name="40% - 着色 2 3 3" xfId="656"/>
    <cellStyle name="40% - 着色 2 4" xfId="657"/>
    <cellStyle name="40% - 着色 3" xfId="658"/>
    <cellStyle name="40% - 着色 3 2" xfId="659"/>
    <cellStyle name="40% - 着色 3 2 2" xfId="660"/>
    <cellStyle name="40% - 着色 3 2 2 2" xfId="661"/>
    <cellStyle name="40% - 着色 3 2 2 3" xfId="662"/>
    <cellStyle name="40% - 着色 3 2 3" xfId="663"/>
    <cellStyle name="40% - 着色 3 3" xfId="664"/>
    <cellStyle name="40% - 着色 3 3 2" xfId="665"/>
    <cellStyle name="40% - 着色 3 3 3" xfId="666"/>
    <cellStyle name="40% - 着色 3 4" xfId="667"/>
    <cellStyle name="40% - 着色 4" xfId="668"/>
    <cellStyle name="40% - 着色 4 2" xfId="669"/>
    <cellStyle name="40% - 着色 4 2 2" xfId="670"/>
    <cellStyle name="40% - 着色 4 2 2 2" xfId="671"/>
    <cellStyle name="40% - 着色 4 2 2 3" xfId="672"/>
    <cellStyle name="40% - 着色 4 2 3" xfId="673"/>
    <cellStyle name="40% - 着色 4 3" xfId="674"/>
    <cellStyle name="40% - 着色 4 3 2" xfId="675"/>
    <cellStyle name="40% - 着色 4 3 3" xfId="676"/>
    <cellStyle name="40% - 着色 4 4" xfId="677"/>
    <cellStyle name="40% - 着色 5" xfId="678"/>
    <cellStyle name="40% - 着色 5 2" xfId="679"/>
    <cellStyle name="40% - 着色 5 2 2" xfId="680"/>
    <cellStyle name="40% - 着色 5 2 2 2" xfId="681"/>
    <cellStyle name="40% - 着色 5 2 2 3" xfId="682"/>
    <cellStyle name="40% - 着色 5 2 3" xfId="683"/>
    <cellStyle name="40% - 着色 5 3" xfId="684"/>
    <cellStyle name="40% - 着色 5 3 2" xfId="685"/>
    <cellStyle name="40% - 着色 5 3 3" xfId="686"/>
    <cellStyle name="40% - 着色 5 4" xfId="687"/>
    <cellStyle name="40% - 着色 6" xfId="688"/>
    <cellStyle name="40% - 着色 6 2" xfId="689"/>
    <cellStyle name="40% - 着色 6 2 2" xfId="690"/>
    <cellStyle name="40% - 着色 6 2 2 2" xfId="691"/>
    <cellStyle name="40% - 着色 6 2 2 3" xfId="692"/>
    <cellStyle name="40% - 着色 6 2 3" xfId="693"/>
    <cellStyle name="40% - 着色 6 3" xfId="694"/>
    <cellStyle name="40% - 着色 6 3 2" xfId="695"/>
    <cellStyle name="40% - 着色 6 3 3" xfId="696"/>
    <cellStyle name="40% - 着色 6 4" xfId="697"/>
    <cellStyle name="60% - 强调文字颜色 1" xfId="698"/>
    <cellStyle name="60% - 强调文字颜色 1 2" xfId="699"/>
    <cellStyle name="60% - 强调文字颜色 1 2 2" xfId="700"/>
    <cellStyle name="60% - 强调文字颜色 1 2 2 2" xfId="701"/>
    <cellStyle name="60% - 强调文字颜色 1 2 2 2 2" xfId="702"/>
    <cellStyle name="60% - 强调文字颜色 1 2 2 2 3" xfId="703"/>
    <cellStyle name="60% - 强调文字颜色 1 2 2 3" xfId="704"/>
    <cellStyle name="60% - 强调文字颜色 1 2 3" xfId="705"/>
    <cellStyle name="60% - 强调文字颜色 1 2 3 2" xfId="706"/>
    <cellStyle name="60% - 强调文字颜色 1 2 3 3" xfId="707"/>
    <cellStyle name="60% - 强调文字颜色 1 2 4" xfId="708"/>
    <cellStyle name="60% - 强调文字颜色 1 3" xfId="709"/>
    <cellStyle name="60% - 强调文字颜色 1 3 2" xfId="710"/>
    <cellStyle name="60% - 强调文字颜色 1 3 2 2" xfId="711"/>
    <cellStyle name="60% - 强调文字颜色 1 3 2 2 2" xfId="712"/>
    <cellStyle name="60% - 强调文字颜色 1 3 2 2 3" xfId="713"/>
    <cellStyle name="60% - 强调文字颜色 1 3 2 3" xfId="714"/>
    <cellStyle name="60% - 强调文字颜色 1 3 3" xfId="715"/>
    <cellStyle name="60% - 强调文字颜色 1 3 3 2" xfId="716"/>
    <cellStyle name="60% - 强调文字颜色 1 3 3 3" xfId="717"/>
    <cellStyle name="60% - 强调文字颜色 1 3 4" xfId="718"/>
    <cellStyle name="60% - 强调文字颜色 1 4" xfId="719"/>
    <cellStyle name="60% - 强调文字颜色 1 4 2" xfId="720"/>
    <cellStyle name="60% - 强调文字颜色 1 4 2 2" xfId="721"/>
    <cellStyle name="60% - 强调文字颜色 1 4 2 2 2" xfId="722"/>
    <cellStyle name="60% - 强调文字颜色 1 4 2 2 3" xfId="723"/>
    <cellStyle name="60% - 强调文字颜色 1 4 2 3" xfId="724"/>
    <cellStyle name="60% - 强调文字颜色 1 4 3" xfId="725"/>
    <cellStyle name="60% - 强调文字颜色 1 4 3 2" xfId="726"/>
    <cellStyle name="60% - 强调文字颜色 1 4 3 3" xfId="727"/>
    <cellStyle name="60% - 强调文字颜色 1 4 4" xfId="728"/>
    <cellStyle name="60% - 强调文字颜色 1 5" xfId="729"/>
    <cellStyle name="60% - 强调文字颜色 1 5 2" xfId="730"/>
    <cellStyle name="60% - 强调文字颜色 1 5 2 2" xfId="731"/>
    <cellStyle name="60% - 强调文字颜色 1 5 2 2 2" xfId="732"/>
    <cellStyle name="60% - 强调文字颜色 1 5 2 2 3" xfId="733"/>
    <cellStyle name="60% - 强调文字颜色 1 5 2 3" xfId="734"/>
    <cellStyle name="60% - 强调文字颜色 1 5 3" xfId="735"/>
    <cellStyle name="60% - 强调文字颜色 1 5 3 2" xfId="736"/>
    <cellStyle name="60% - 强调文字颜色 1 5 3 3" xfId="737"/>
    <cellStyle name="60% - 强调文字颜色 1 5 4" xfId="738"/>
    <cellStyle name="60% - 强调文字颜色 1_2017年预算债券安排重点工程支出情况" xfId="739"/>
    <cellStyle name="60% - 强调文字颜色 2" xfId="740"/>
    <cellStyle name="60% - 强调文字颜色 2 2" xfId="741"/>
    <cellStyle name="60% - 强调文字颜色 2 2 2" xfId="742"/>
    <cellStyle name="60% - 强调文字颜色 2 2 2 2" xfId="743"/>
    <cellStyle name="60% - 强调文字颜色 2 2 2 2 2" xfId="744"/>
    <cellStyle name="60% - 强调文字颜色 2 2 2 2 3" xfId="745"/>
    <cellStyle name="60% - 强调文字颜色 2 2 2 3" xfId="746"/>
    <cellStyle name="60% - 强调文字颜色 2 2 3" xfId="747"/>
    <cellStyle name="60% - 强调文字颜色 2 2 3 2" xfId="748"/>
    <cellStyle name="60% - 强调文字颜色 2 2 3 3" xfId="749"/>
    <cellStyle name="60% - 强调文字颜色 2 2 4" xfId="750"/>
    <cellStyle name="60% - 强调文字颜色 2 3" xfId="751"/>
    <cellStyle name="60% - 强调文字颜色 2 3 2" xfId="752"/>
    <cellStyle name="60% - 强调文字颜色 2 3 2 2" xfId="753"/>
    <cellStyle name="60% - 强调文字颜色 2 3 2 2 2" xfId="754"/>
    <cellStyle name="60% - 强调文字颜色 2 3 2 2 3" xfId="755"/>
    <cellStyle name="60% - 强调文字颜色 2 3 2 3" xfId="756"/>
    <cellStyle name="60% - 强调文字颜色 2 3 3" xfId="757"/>
    <cellStyle name="60% - 强调文字颜色 2 3 3 2" xfId="758"/>
    <cellStyle name="60% - 强调文字颜色 2 3 3 3" xfId="759"/>
    <cellStyle name="60% - 强调文字颜色 2 3 4" xfId="760"/>
    <cellStyle name="60% - 强调文字颜色 2 4" xfId="761"/>
    <cellStyle name="60% - 强调文字颜色 2 4 2" xfId="762"/>
    <cellStyle name="60% - 强调文字颜色 2 4 2 2" xfId="763"/>
    <cellStyle name="60% - 强调文字颜色 2 4 2 2 2" xfId="764"/>
    <cellStyle name="60% - 强调文字颜色 2 4 2 2 3" xfId="765"/>
    <cellStyle name="60% - 强调文字颜色 2 4 2 3" xfId="766"/>
    <cellStyle name="60% - 强调文字颜色 2 4 3" xfId="767"/>
    <cellStyle name="60% - 强调文字颜色 2 4 3 2" xfId="768"/>
    <cellStyle name="60% - 强调文字颜色 2 4 3 3" xfId="769"/>
    <cellStyle name="60% - 强调文字颜色 2 4 4" xfId="770"/>
    <cellStyle name="60% - 强调文字颜色 2 5" xfId="771"/>
    <cellStyle name="60% - 强调文字颜色 2 5 2" xfId="772"/>
    <cellStyle name="60% - 强调文字颜色 2 5 2 2" xfId="773"/>
    <cellStyle name="60% - 强调文字颜色 2 5 2 2 2" xfId="774"/>
    <cellStyle name="60% - 强调文字颜色 2 5 2 2 3" xfId="775"/>
    <cellStyle name="60% - 强调文字颜色 2 5 2 3" xfId="776"/>
    <cellStyle name="60% - 强调文字颜色 2 5 3" xfId="777"/>
    <cellStyle name="60% - 强调文字颜色 2 5 3 2" xfId="778"/>
    <cellStyle name="60% - 强调文字颜色 2 5 3 3" xfId="779"/>
    <cellStyle name="60% - 强调文字颜色 2 5 4" xfId="780"/>
    <cellStyle name="60% - 强调文字颜色 2_2017年预算债券安排重点工程支出情况" xfId="781"/>
    <cellStyle name="60% - 强调文字颜色 3" xfId="782"/>
    <cellStyle name="60% - 强调文字颜色 3 2" xfId="783"/>
    <cellStyle name="60% - 强调文字颜色 3 2 2" xfId="784"/>
    <cellStyle name="60% - 强调文字颜色 3 2 2 2" xfId="785"/>
    <cellStyle name="60% - 强调文字颜色 3 2 2 2 2" xfId="786"/>
    <cellStyle name="60% - 强调文字颜色 3 2 2 2 3" xfId="787"/>
    <cellStyle name="60% - 强调文字颜色 3 2 2 3" xfId="788"/>
    <cellStyle name="60% - 强调文字颜色 3 2 3" xfId="789"/>
    <cellStyle name="60% - 强调文字颜色 3 2 3 2" xfId="790"/>
    <cellStyle name="60% - 强调文字颜色 3 2 3 3" xfId="791"/>
    <cellStyle name="60% - 强调文字颜色 3 2 4" xfId="792"/>
    <cellStyle name="60% - 强调文字颜色 3 3" xfId="793"/>
    <cellStyle name="60% - 强调文字颜色 3 3 2" xfId="794"/>
    <cellStyle name="60% - 强调文字颜色 3 3 2 2" xfId="795"/>
    <cellStyle name="60% - 强调文字颜色 3 3 2 2 2" xfId="796"/>
    <cellStyle name="60% - 强调文字颜色 3 3 2 2 3" xfId="797"/>
    <cellStyle name="60% - 强调文字颜色 3 3 2 3" xfId="798"/>
    <cellStyle name="60% - 强调文字颜色 3 3 3" xfId="799"/>
    <cellStyle name="60% - 强调文字颜色 3 3 3 2" xfId="800"/>
    <cellStyle name="60% - 强调文字颜色 3 3 3 3" xfId="801"/>
    <cellStyle name="60% - 强调文字颜色 3 3 4" xfId="802"/>
    <cellStyle name="60% - 强调文字颜色 3 4" xfId="803"/>
    <cellStyle name="60% - 强调文字颜色 3 4 2" xfId="804"/>
    <cellStyle name="60% - 强调文字颜色 3 4 2 2" xfId="805"/>
    <cellStyle name="60% - 强调文字颜色 3 4 2 2 2" xfId="806"/>
    <cellStyle name="60% - 强调文字颜色 3 4 2 2 3" xfId="807"/>
    <cellStyle name="60% - 强调文字颜色 3 4 2 3" xfId="808"/>
    <cellStyle name="60% - 强调文字颜色 3 4 3" xfId="809"/>
    <cellStyle name="60% - 强调文字颜色 3 4 3 2" xfId="810"/>
    <cellStyle name="60% - 强调文字颜色 3 4 3 3" xfId="811"/>
    <cellStyle name="60% - 强调文字颜色 3 4 4" xfId="812"/>
    <cellStyle name="60% - 强调文字颜色 3 5" xfId="813"/>
    <cellStyle name="60% - 强调文字颜色 3 5 2" xfId="814"/>
    <cellStyle name="60% - 强调文字颜色 3 5 2 2" xfId="815"/>
    <cellStyle name="60% - 强调文字颜色 3 5 2 2 2" xfId="816"/>
    <cellStyle name="60% - 强调文字颜色 3 5 2 2 3" xfId="817"/>
    <cellStyle name="60% - 强调文字颜色 3 5 2 3" xfId="818"/>
    <cellStyle name="60% - 强调文字颜色 3 5 3" xfId="819"/>
    <cellStyle name="60% - 强调文字颜色 3 5 3 2" xfId="820"/>
    <cellStyle name="60% - 强调文字颜色 3 5 3 3" xfId="821"/>
    <cellStyle name="60% - 强调文字颜色 3 5 4" xfId="822"/>
    <cellStyle name="60% - 强调文字颜色 3_2017年预算债券安排重点工程支出情况" xfId="823"/>
    <cellStyle name="60% - 强调文字颜色 4" xfId="824"/>
    <cellStyle name="60% - 强调文字颜色 4 2" xfId="825"/>
    <cellStyle name="60% - 强调文字颜色 4 2 2" xfId="826"/>
    <cellStyle name="60% - 强调文字颜色 4 2 2 2" xfId="827"/>
    <cellStyle name="60% - 强调文字颜色 4 2 2 2 2" xfId="828"/>
    <cellStyle name="60% - 强调文字颜色 4 2 2 2 3" xfId="829"/>
    <cellStyle name="60% - 强调文字颜色 4 2 2 3" xfId="830"/>
    <cellStyle name="60% - 强调文字颜色 4 2 3" xfId="831"/>
    <cellStyle name="60% - 强调文字颜色 4 2 3 2" xfId="832"/>
    <cellStyle name="60% - 强调文字颜色 4 2 3 3" xfId="833"/>
    <cellStyle name="60% - 强调文字颜色 4 2 4" xfId="834"/>
    <cellStyle name="60% - 强调文字颜色 4 3" xfId="835"/>
    <cellStyle name="60% - 强调文字颜色 4 3 2" xfId="836"/>
    <cellStyle name="60% - 强调文字颜色 4 3 2 2" xfId="837"/>
    <cellStyle name="60% - 强调文字颜色 4 3 2 2 2" xfId="838"/>
    <cellStyle name="60% - 强调文字颜色 4 3 2 2 3" xfId="839"/>
    <cellStyle name="60% - 强调文字颜色 4 3 2 3" xfId="840"/>
    <cellStyle name="60% - 强调文字颜色 4 3 3" xfId="841"/>
    <cellStyle name="60% - 强调文字颜色 4 3 3 2" xfId="842"/>
    <cellStyle name="60% - 强调文字颜色 4 3 3 3" xfId="843"/>
    <cellStyle name="60% - 强调文字颜色 4 3 4" xfId="844"/>
    <cellStyle name="60% - 强调文字颜色 4 4" xfId="845"/>
    <cellStyle name="60% - 强调文字颜色 4 4 2" xfId="846"/>
    <cellStyle name="60% - 强调文字颜色 4 4 2 2" xfId="847"/>
    <cellStyle name="60% - 强调文字颜色 4 4 2 2 2" xfId="848"/>
    <cellStyle name="60% - 强调文字颜色 4 4 2 2 3" xfId="849"/>
    <cellStyle name="60% - 强调文字颜色 4 4 2 3" xfId="850"/>
    <cellStyle name="60% - 强调文字颜色 4 4 3" xfId="851"/>
    <cellStyle name="60% - 强调文字颜色 4 4 3 2" xfId="852"/>
    <cellStyle name="60% - 强调文字颜色 4 4 3 3" xfId="853"/>
    <cellStyle name="60% - 强调文字颜色 4 4 4" xfId="854"/>
    <cellStyle name="60% - 强调文字颜色 4 5" xfId="855"/>
    <cellStyle name="60% - 强调文字颜色 4 5 2" xfId="856"/>
    <cellStyle name="60% - 强调文字颜色 4 5 2 2" xfId="857"/>
    <cellStyle name="60% - 强调文字颜色 4 5 2 2 2" xfId="858"/>
    <cellStyle name="60% - 强调文字颜色 4 5 2 2 3" xfId="859"/>
    <cellStyle name="60% - 强调文字颜色 4 5 2 3" xfId="860"/>
    <cellStyle name="60% - 强调文字颜色 4 5 3" xfId="861"/>
    <cellStyle name="60% - 强调文字颜色 4 5 3 2" xfId="862"/>
    <cellStyle name="60% - 强调文字颜色 4 5 3 3" xfId="863"/>
    <cellStyle name="60% - 强调文字颜色 4 5 4" xfId="864"/>
    <cellStyle name="60% - 强调文字颜色 4_2017年预算债券安排重点工程支出情况" xfId="865"/>
    <cellStyle name="60% - 强调文字颜色 5" xfId="866"/>
    <cellStyle name="60% - 强调文字颜色 5 2" xfId="867"/>
    <cellStyle name="60% - 强调文字颜色 5 2 2" xfId="868"/>
    <cellStyle name="60% - 强调文字颜色 5 2 2 2" xfId="869"/>
    <cellStyle name="60% - 强调文字颜色 5 2 2 2 2" xfId="870"/>
    <cellStyle name="60% - 强调文字颜色 5 2 2 2 3" xfId="871"/>
    <cellStyle name="60% - 强调文字颜色 5 2 2 3" xfId="872"/>
    <cellStyle name="60% - 强调文字颜色 5 2 3" xfId="873"/>
    <cellStyle name="60% - 强调文字颜色 5 2 3 2" xfId="874"/>
    <cellStyle name="60% - 强调文字颜色 5 2 3 3" xfId="875"/>
    <cellStyle name="60% - 强调文字颜色 5 2 4" xfId="876"/>
    <cellStyle name="60% - 强调文字颜色 5 3" xfId="877"/>
    <cellStyle name="60% - 强调文字颜色 5 3 2" xfId="878"/>
    <cellStyle name="60% - 强调文字颜色 5 3 2 2" xfId="879"/>
    <cellStyle name="60% - 强调文字颜色 5 3 2 2 2" xfId="880"/>
    <cellStyle name="60% - 强调文字颜色 5 3 2 2 3" xfId="881"/>
    <cellStyle name="60% - 强调文字颜色 5 3 2 3" xfId="882"/>
    <cellStyle name="60% - 强调文字颜色 5 3 3" xfId="883"/>
    <cellStyle name="60% - 强调文字颜色 5 3 3 2" xfId="884"/>
    <cellStyle name="60% - 强调文字颜色 5 3 3 3" xfId="885"/>
    <cellStyle name="60% - 强调文字颜色 5 3 4" xfId="886"/>
    <cellStyle name="60% - 强调文字颜色 5 4" xfId="887"/>
    <cellStyle name="60% - 强调文字颜色 5 4 2" xfId="888"/>
    <cellStyle name="60% - 强调文字颜色 5 4 2 2" xfId="889"/>
    <cellStyle name="60% - 强调文字颜色 5 4 2 2 2" xfId="890"/>
    <cellStyle name="60% - 强调文字颜色 5 4 2 2 3" xfId="891"/>
    <cellStyle name="60% - 强调文字颜色 5 4 2 3" xfId="892"/>
    <cellStyle name="60% - 强调文字颜色 5 4 3" xfId="893"/>
    <cellStyle name="60% - 强调文字颜色 5 4 3 2" xfId="894"/>
    <cellStyle name="60% - 强调文字颜色 5 4 3 3" xfId="895"/>
    <cellStyle name="60% - 强调文字颜色 5 4 4" xfId="896"/>
    <cellStyle name="60% - 强调文字颜色 5 5" xfId="897"/>
    <cellStyle name="60% - 强调文字颜色 5 5 2" xfId="898"/>
    <cellStyle name="60% - 强调文字颜色 5 5 2 2" xfId="899"/>
    <cellStyle name="60% - 强调文字颜色 5 5 2 2 2" xfId="900"/>
    <cellStyle name="60% - 强调文字颜色 5 5 2 2 3" xfId="901"/>
    <cellStyle name="60% - 强调文字颜色 5 5 2 3" xfId="902"/>
    <cellStyle name="60% - 强调文字颜色 5 5 3" xfId="903"/>
    <cellStyle name="60% - 强调文字颜色 5 5 3 2" xfId="904"/>
    <cellStyle name="60% - 强调文字颜色 5 5 3 3" xfId="905"/>
    <cellStyle name="60% - 强调文字颜色 5 5 4" xfId="906"/>
    <cellStyle name="60% - 强调文字颜色 5_2017年预算债券安排重点工程支出情况" xfId="907"/>
    <cellStyle name="60% - 强调文字颜色 6" xfId="908"/>
    <cellStyle name="60% - 强调文字颜色 6 2" xfId="909"/>
    <cellStyle name="60% - 强调文字颜色 6 2 2" xfId="910"/>
    <cellStyle name="60% - 强调文字颜色 6 2 2 2" xfId="911"/>
    <cellStyle name="60% - 强调文字颜色 6 2 2 2 2" xfId="912"/>
    <cellStyle name="60% - 强调文字颜色 6 2 2 2 3" xfId="913"/>
    <cellStyle name="60% - 强调文字颜色 6 2 2 3" xfId="914"/>
    <cellStyle name="60% - 强调文字颜色 6 2 3" xfId="915"/>
    <cellStyle name="60% - 强调文字颜色 6 2 3 2" xfId="916"/>
    <cellStyle name="60% - 强调文字颜色 6 2 3 3" xfId="917"/>
    <cellStyle name="60% - 强调文字颜色 6 2 4" xfId="918"/>
    <cellStyle name="60% - 强调文字颜色 6 3" xfId="919"/>
    <cellStyle name="60% - 强调文字颜色 6 3 2" xfId="920"/>
    <cellStyle name="60% - 强调文字颜色 6 3 2 2" xfId="921"/>
    <cellStyle name="60% - 强调文字颜色 6 3 2 2 2" xfId="922"/>
    <cellStyle name="60% - 强调文字颜色 6 3 2 2 3" xfId="923"/>
    <cellStyle name="60% - 强调文字颜色 6 3 2 3" xfId="924"/>
    <cellStyle name="60% - 强调文字颜色 6 3 3" xfId="925"/>
    <cellStyle name="60% - 强调文字颜色 6 3 3 2" xfId="926"/>
    <cellStyle name="60% - 强调文字颜色 6 3 3 3" xfId="927"/>
    <cellStyle name="60% - 强调文字颜色 6 3 4" xfId="928"/>
    <cellStyle name="60% - 强调文字颜色 6 4" xfId="929"/>
    <cellStyle name="60% - 强调文字颜色 6 4 2" xfId="930"/>
    <cellStyle name="60% - 强调文字颜色 6 4 2 2" xfId="931"/>
    <cellStyle name="60% - 强调文字颜色 6 4 2 2 2" xfId="932"/>
    <cellStyle name="60% - 强调文字颜色 6 4 2 2 3" xfId="933"/>
    <cellStyle name="60% - 强调文字颜色 6 4 2 3" xfId="934"/>
    <cellStyle name="60% - 强调文字颜色 6 4 3" xfId="935"/>
    <cellStyle name="60% - 强调文字颜色 6 4 3 2" xfId="936"/>
    <cellStyle name="60% - 强调文字颜色 6 4 3 3" xfId="937"/>
    <cellStyle name="60% - 强调文字颜色 6 4 4" xfId="938"/>
    <cellStyle name="60% - 强调文字颜色 6 5" xfId="939"/>
    <cellStyle name="60% - 强调文字颜色 6 5 2" xfId="940"/>
    <cellStyle name="60% - 强调文字颜色 6 5 2 2" xfId="941"/>
    <cellStyle name="60% - 强调文字颜色 6 5 2 2 2" xfId="942"/>
    <cellStyle name="60% - 强调文字颜色 6 5 2 2 3" xfId="943"/>
    <cellStyle name="60% - 强调文字颜色 6 5 2 3" xfId="944"/>
    <cellStyle name="60% - 强调文字颜色 6 5 3" xfId="945"/>
    <cellStyle name="60% - 强调文字颜色 6 5 3 2" xfId="946"/>
    <cellStyle name="60% - 强调文字颜色 6 5 3 3" xfId="947"/>
    <cellStyle name="60% - 强调文字颜色 6 5 4" xfId="948"/>
    <cellStyle name="60% - 强调文字颜色 6_2017年预算债券安排重点工程支出情况" xfId="949"/>
    <cellStyle name="60% - 着色 1" xfId="950"/>
    <cellStyle name="60% - 着色 1 2" xfId="951"/>
    <cellStyle name="60% - 着色 1 2 2" xfId="952"/>
    <cellStyle name="60% - 着色 1 2 2 2" xfId="953"/>
    <cellStyle name="60% - 着色 1 2 2 3" xfId="954"/>
    <cellStyle name="60% - 着色 1 2 3" xfId="955"/>
    <cellStyle name="60% - 着色 1 3" xfId="956"/>
    <cellStyle name="60% - 着色 1 3 2" xfId="957"/>
    <cellStyle name="60% - 着色 1 3 3" xfId="958"/>
    <cellStyle name="60% - 着色 1 4" xfId="959"/>
    <cellStyle name="60% - 着色 2" xfId="960"/>
    <cellStyle name="60% - 着色 2 2" xfId="961"/>
    <cellStyle name="60% - 着色 2 2 2" xfId="962"/>
    <cellStyle name="60% - 着色 2 2 2 2" xfId="963"/>
    <cellStyle name="60% - 着色 2 2 2 3" xfId="964"/>
    <cellStyle name="60% - 着色 2 2 3" xfId="965"/>
    <cellStyle name="60% - 着色 2 3" xfId="966"/>
    <cellStyle name="60% - 着色 2 3 2" xfId="967"/>
    <cellStyle name="60% - 着色 2 3 3" xfId="968"/>
    <cellStyle name="60% - 着色 2 4" xfId="969"/>
    <cellStyle name="60% - 着色 3" xfId="970"/>
    <cellStyle name="60% - 着色 3 2" xfId="971"/>
    <cellStyle name="60% - 着色 3 2 2" xfId="972"/>
    <cellStyle name="60% - 着色 3 2 2 2" xfId="973"/>
    <cellStyle name="60% - 着色 3 2 2 3" xfId="974"/>
    <cellStyle name="60% - 着色 3 2 3" xfId="975"/>
    <cellStyle name="60% - 着色 3 3" xfId="976"/>
    <cellStyle name="60% - 着色 3 3 2" xfId="977"/>
    <cellStyle name="60% - 着色 3 3 3" xfId="978"/>
    <cellStyle name="60% - 着色 3 4" xfId="979"/>
    <cellStyle name="60% - 着色 4" xfId="980"/>
    <cellStyle name="60% - 着色 4 2" xfId="981"/>
    <cellStyle name="60% - 着色 4 2 2" xfId="982"/>
    <cellStyle name="60% - 着色 4 2 2 2" xfId="983"/>
    <cellStyle name="60% - 着色 4 2 2 3" xfId="984"/>
    <cellStyle name="60% - 着色 4 2 3" xfId="985"/>
    <cellStyle name="60% - 着色 4 3" xfId="986"/>
    <cellStyle name="60% - 着色 4 3 2" xfId="987"/>
    <cellStyle name="60% - 着色 4 3 3" xfId="988"/>
    <cellStyle name="60% - 着色 4 4" xfId="989"/>
    <cellStyle name="60% - 着色 5" xfId="990"/>
    <cellStyle name="60% - 着色 5 2" xfId="991"/>
    <cellStyle name="60% - 着色 5 2 2" xfId="992"/>
    <cellStyle name="60% - 着色 5 2 2 2" xfId="993"/>
    <cellStyle name="60% - 着色 5 2 2 3" xfId="994"/>
    <cellStyle name="60% - 着色 5 2 3" xfId="995"/>
    <cellStyle name="60% - 着色 5 3" xfId="996"/>
    <cellStyle name="60% - 着色 5 3 2" xfId="997"/>
    <cellStyle name="60% - 着色 5 3 3" xfId="998"/>
    <cellStyle name="60% - 着色 5 4" xfId="999"/>
    <cellStyle name="60% - 着色 6" xfId="1000"/>
    <cellStyle name="60% - 着色 6 2" xfId="1001"/>
    <cellStyle name="60% - 着色 6 2 2" xfId="1002"/>
    <cellStyle name="60% - 着色 6 2 2 2" xfId="1003"/>
    <cellStyle name="60% - 着色 6 2 2 3" xfId="1004"/>
    <cellStyle name="60% - 着色 6 2 3" xfId="1005"/>
    <cellStyle name="60% - 着色 6 3" xfId="1006"/>
    <cellStyle name="60% - 着色 6 3 2" xfId="1007"/>
    <cellStyle name="60% - 着色 6 3 3" xfId="1008"/>
    <cellStyle name="60% - 着色 6 4" xfId="1009"/>
    <cellStyle name="Percent" xfId="1010"/>
    <cellStyle name="百分比 2" xfId="1011"/>
    <cellStyle name="百分比 2 2" xfId="1012"/>
    <cellStyle name="百分比 2 2 2" xfId="1013"/>
    <cellStyle name="百分比 2 2 2 2" xfId="1014"/>
    <cellStyle name="百分比 2 2 2 3" xfId="1015"/>
    <cellStyle name="百分比 2 2 3" xfId="1016"/>
    <cellStyle name="百分比 2 3" xfId="1017"/>
    <cellStyle name="百分比 2 3 2" xfId="1018"/>
    <cellStyle name="百分比 2 3 3" xfId="1019"/>
    <cellStyle name="百分比 2 4" xfId="1020"/>
    <cellStyle name="标题" xfId="1021"/>
    <cellStyle name="标题 1" xfId="1022"/>
    <cellStyle name="标题 1 2" xfId="1023"/>
    <cellStyle name="标题 1 2 2" xfId="1024"/>
    <cellStyle name="标题 1 2 2 2" xfId="1025"/>
    <cellStyle name="标题 1 2 2 2 2" xfId="1026"/>
    <cellStyle name="标题 1 2 2 2 3" xfId="1027"/>
    <cellStyle name="标题 1 2 2 3" xfId="1028"/>
    <cellStyle name="标题 1 2 3" xfId="1029"/>
    <cellStyle name="标题 1 2 3 2" xfId="1030"/>
    <cellStyle name="标题 1 2 3 3" xfId="1031"/>
    <cellStyle name="标题 1 2 4" xfId="1032"/>
    <cellStyle name="标题 1 3" xfId="1033"/>
    <cellStyle name="标题 1 3 2" xfId="1034"/>
    <cellStyle name="标题 1 3 2 2" xfId="1035"/>
    <cellStyle name="标题 1 3 2 2 2" xfId="1036"/>
    <cellStyle name="标题 1 3 2 2 3" xfId="1037"/>
    <cellStyle name="标题 1 3 2 3" xfId="1038"/>
    <cellStyle name="标题 1 3 3" xfId="1039"/>
    <cellStyle name="标题 1 3 3 2" xfId="1040"/>
    <cellStyle name="标题 1 3 3 3" xfId="1041"/>
    <cellStyle name="标题 1 3 4" xfId="1042"/>
    <cellStyle name="标题 1_2019年公共预算收入预算" xfId="1043"/>
    <cellStyle name="标题 2" xfId="1044"/>
    <cellStyle name="标题 2 2" xfId="1045"/>
    <cellStyle name="标题 2 2 2" xfId="1046"/>
    <cellStyle name="标题 2 2 2 2" xfId="1047"/>
    <cellStyle name="标题 2 2 2 2 2" xfId="1048"/>
    <cellStyle name="标题 2 2 2 2 3" xfId="1049"/>
    <cellStyle name="标题 2 2 2 3" xfId="1050"/>
    <cellStyle name="标题 2 2 3" xfId="1051"/>
    <cellStyle name="标题 2 2 3 2" xfId="1052"/>
    <cellStyle name="标题 2 2 3 3" xfId="1053"/>
    <cellStyle name="标题 2 2 4" xfId="1054"/>
    <cellStyle name="标题 2 3" xfId="1055"/>
    <cellStyle name="标题 2 3 2" xfId="1056"/>
    <cellStyle name="标题 2 3 2 2" xfId="1057"/>
    <cellStyle name="标题 2 3 2 2 2" xfId="1058"/>
    <cellStyle name="标题 2 3 2 2 3" xfId="1059"/>
    <cellStyle name="标题 2 3 2 3" xfId="1060"/>
    <cellStyle name="标题 2 3 3" xfId="1061"/>
    <cellStyle name="标题 2 3 3 2" xfId="1062"/>
    <cellStyle name="标题 2 3 3 3" xfId="1063"/>
    <cellStyle name="标题 2 3 4" xfId="1064"/>
    <cellStyle name="标题 2_2019年公共预算收入预算" xfId="1065"/>
    <cellStyle name="标题 3" xfId="1066"/>
    <cellStyle name="标题 3 2" xfId="1067"/>
    <cellStyle name="标题 3 2 2" xfId="1068"/>
    <cellStyle name="标题 3 2 2 2" xfId="1069"/>
    <cellStyle name="标题 3 2 2 2 2" xfId="1070"/>
    <cellStyle name="标题 3 2 2 2 3" xfId="1071"/>
    <cellStyle name="标题 3 2 2 3" xfId="1072"/>
    <cellStyle name="标题 3 2 3" xfId="1073"/>
    <cellStyle name="标题 3 2 3 2" xfId="1074"/>
    <cellStyle name="标题 3 2 3 3" xfId="1075"/>
    <cellStyle name="标题 3 2 4" xfId="1076"/>
    <cellStyle name="标题 3 3" xfId="1077"/>
    <cellStyle name="标题 3 3 2" xfId="1078"/>
    <cellStyle name="标题 3 3 2 2" xfId="1079"/>
    <cellStyle name="标题 3 3 2 2 2" xfId="1080"/>
    <cellStyle name="标题 3 3 2 2 3" xfId="1081"/>
    <cellStyle name="标题 3 3 2 3" xfId="1082"/>
    <cellStyle name="标题 3 3 3" xfId="1083"/>
    <cellStyle name="标题 3 3 3 2" xfId="1084"/>
    <cellStyle name="标题 3 3 3 3" xfId="1085"/>
    <cellStyle name="标题 3 3 4" xfId="1086"/>
    <cellStyle name="标题 3_2019年公共预算收入预算" xfId="1087"/>
    <cellStyle name="标题 4" xfId="1088"/>
    <cellStyle name="标题 4 2" xfId="1089"/>
    <cellStyle name="标题 4 2 2" xfId="1090"/>
    <cellStyle name="标题 4 2 2 2" xfId="1091"/>
    <cellStyle name="标题 4 2 2 2 2" xfId="1092"/>
    <cellStyle name="标题 4 2 2 2 3" xfId="1093"/>
    <cellStyle name="标题 4 2 2 3" xfId="1094"/>
    <cellStyle name="标题 4 2 3" xfId="1095"/>
    <cellStyle name="标题 4 2 3 2" xfId="1096"/>
    <cellStyle name="标题 4 2 3 3" xfId="1097"/>
    <cellStyle name="标题 4 2 4" xfId="1098"/>
    <cellStyle name="标题 4 3" xfId="1099"/>
    <cellStyle name="标题 4 3 2" xfId="1100"/>
    <cellStyle name="标题 4 3 2 2" xfId="1101"/>
    <cellStyle name="标题 4 3 2 2 2" xfId="1102"/>
    <cellStyle name="标题 4 3 2 2 3" xfId="1103"/>
    <cellStyle name="标题 4 3 2 3" xfId="1104"/>
    <cellStyle name="标题 4 3 3" xfId="1105"/>
    <cellStyle name="标题 4 3 3 2" xfId="1106"/>
    <cellStyle name="标题 4 3 3 3" xfId="1107"/>
    <cellStyle name="标题 4 3 4" xfId="1108"/>
    <cellStyle name="标题 4_2019年公共预算收入预算" xfId="1109"/>
    <cellStyle name="标题 5" xfId="1110"/>
    <cellStyle name="标题 5 2" xfId="1111"/>
    <cellStyle name="标题 5 2 2" xfId="1112"/>
    <cellStyle name="标题 5 2 2 2" xfId="1113"/>
    <cellStyle name="标题 5 2 2 3" xfId="1114"/>
    <cellStyle name="标题 5 2 3" xfId="1115"/>
    <cellStyle name="标题 5 3" xfId="1116"/>
    <cellStyle name="标题 5 3 2" xfId="1117"/>
    <cellStyle name="标题 5 3 3" xfId="1118"/>
    <cellStyle name="标题 5 4" xfId="1119"/>
    <cellStyle name="标题 6" xfId="1120"/>
    <cellStyle name="标题 6 2" xfId="1121"/>
    <cellStyle name="标题 6 2 2" xfId="1122"/>
    <cellStyle name="标题 6 2 2 2" xfId="1123"/>
    <cellStyle name="标题 6 2 2 3" xfId="1124"/>
    <cellStyle name="标题 6 2 3" xfId="1125"/>
    <cellStyle name="标题 6 3" xfId="1126"/>
    <cellStyle name="标题 6 3 2" xfId="1127"/>
    <cellStyle name="标题 6 3 3" xfId="1128"/>
    <cellStyle name="标题 6 4" xfId="1129"/>
    <cellStyle name="标题_2018年预算项目申报表(2月5日新）" xfId="1130"/>
    <cellStyle name="差" xfId="1131"/>
    <cellStyle name="差 2" xfId="1132"/>
    <cellStyle name="差 2 2" xfId="1133"/>
    <cellStyle name="差 2 2 2" xfId="1134"/>
    <cellStyle name="差 2 2 2 2" xfId="1135"/>
    <cellStyle name="差 2 2 2 3" xfId="1136"/>
    <cellStyle name="差 2 2 3" xfId="1137"/>
    <cellStyle name="差 2 3" xfId="1138"/>
    <cellStyle name="差 2 3 2" xfId="1139"/>
    <cellStyle name="差 2 3 3" xfId="1140"/>
    <cellStyle name="差 2 4" xfId="1141"/>
    <cellStyle name="差 3" xfId="1142"/>
    <cellStyle name="差 3 2" xfId="1143"/>
    <cellStyle name="差 3 2 2" xfId="1144"/>
    <cellStyle name="差 3 2 2 2" xfId="1145"/>
    <cellStyle name="差 3 2 2 3" xfId="1146"/>
    <cellStyle name="差 3 2 3" xfId="1147"/>
    <cellStyle name="差 3 3" xfId="1148"/>
    <cellStyle name="差 3 3 2" xfId="1149"/>
    <cellStyle name="差 3 3 3" xfId="1150"/>
    <cellStyle name="差 3 4" xfId="1151"/>
    <cellStyle name="差 4" xfId="1152"/>
    <cellStyle name="差 4 2" xfId="1153"/>
    <cellStyle name="差 4 2 2" xfId="1154"/>
    <cellStyle name="差 4 2 2 2" xfId="1155"/>
    <cellStyle name="差 4 2 2 3" xfId="1156"/>
    <cellStyle name="差 4 2 3" xfId="1157"/>
    <cellStyle name="差 4 3" xfId="1158"/>
    <cellStyle name="差 4 3 2" xfId="1159"/>
    <cellStyle name="差 4 3 3" xfId="1160"/>
    <cellStyle name="差 4 4" xfId="1161"/>
    <cellStyle name="差 5" xfId="1162"/>
    <cellStyle name="差 5 2" xfId="1163"/>
    <cellStyle name="差 5 2 2" xfId="1164"/>
    <cellStyle name="差 5 2 2 2" xfId="1165"/>
    <cellStyle name="差 5 2 2 3" xfId="1166"/>
    <cellStyle name="差 5 2 3" xfId="1167"/>
    <cellStyle name="差 5 3" xfId="1168"/>
    <cellStyle name="差 5 3 2" xfId="1169"/>
    <cellStyle name="差 5 3 3" xfId="1170"/>
    <cellStyle name="差 5 4" xfId="1171"/>
    <cellStyle name="差_2016年公共财政收支决算总表表三" xfId="1172"/>
    <cellStyle name="差_2016年公共财政收支决算总表表三 2" xfId="1173"/>
    <cellStyle name="差_2016年公共财政收支决算总表表三 2 2" xfId="1174"/>
    <cellStyle name="差_2016年公共财政收支决算总表表三 2 2 2" xfId="1175"/>
    <cellStyle name="差_2016年公共财政收支决算总表表三 2 2 3" xfId="1176"/>
    <cellStyle name="差_2016年公共财政收支决算总表表三 2 3" xfId="1177"/>
    <cellStyle name="差_2016年公共财政收支决算总表表三 3" xfId="1178"/>
    <cellStyle name="差_2016年公共财政收支决算总表表三 3 2" xfId="1179"/>
    <cellStyle name="差_2016年公共财政收支决算总表表三 3 3" xfId="1180"/>
    <cellStyle name="差_2016年公共财政收支决算总表表三 4" xfId="1181"/>
    <cellStyle name="差_2017年预算债券安排重点工程支出情况" xfId="1182"/>
    <cellStyle name="差_2017年预算债券安排重点工程支出情况 2" xfId="1183"/>
    <cellStyle name="差_2017年预算债券安排重点工程支出情况 2 2" xfId="1184"/>
    <cellStyle name="差_2017年预算债券安排重点工程支出情况 2 2 2" xfId="1185"/>
    <cellStyle name="差_2017年预算债券安排重点工程支出情况 2 2 3" xfId="1186"/>
    <cellStyle name="差_2017年预算债券安排重点工程支出情况 2 3" xfId="1187"/>
    <cellStyle name="差_2017年预算债券安排重点工程支出情况 3" xfId="1188"/>
    <cellStyle name="差_2017年预算债券安排重点工程支出情况 3 2" xfId="1189"/>
    <cellStyle name="差_2017年预算债券安排重点工程支出情况 3 3" xfId="1190"/>
    <cellStyle name="差_2017年预算债券安排重点工程支出情况 4" xfId="1191"/>
    <cellStyle name="差_2018年部门预算项目支出申报表" xfId="1192"/>
    <cellStyle name="差_2018年部门预算项目支出申报表 2" xfId="1193"/>
    <cellStyle name="差_2018年部门预算项目支出申报表 2 2" xfId="1194"/>
    <cellStyle name="差_2018年部门预算项目支出申报表 2 2 2" xfId="1195"/>
    <cellStyle name="差_2018年部门预算项目支出申报表 2 2 3" xfId="1196"/>
    <cellStyle name="差_2018年部门预算项目支出申报表 2 3" xfId="1197"/>
    <cellStyle name="差_2018年部门预算项目支出申报表 3" xfId="1198"/>
    <cellStyle name="差_2018年部门预算项目支出申报表 3 2" xfId="1199"/>
    <cellStyle name="差_2018年部门预算项目支出申报表 3 3" xfId="1200"/>
    <cellStyle name="差_2018年部门预算项目支出申报表 4" xfId="1201"/>
    <cellStyle name="差_2018年预算（A3幅面）" xfId="1202"/>
    <cellStyle name="差_2018年预算（A3幅面） 2" xfId="1203"/>
    <cellStyle name="差_2018年预算（A3幅面） 2 2" xfId="1204"/>
    <cellStyle name="差_2018年预算（A3幅面） 2 2 2" xfId="1205"/>
    <cellStyle name="差_2018年预算（A3幅面） 2 2 3" xfId="1206"/>
    <cellStyle name="差_2018年预算（A3幅面） 2 3" xfId="1207"/>
    <cellStyle name="差_2018年预算（A3幅面） 3" xfId="1208"/>
    <cellStyle name="差_2018年预算（A3幅面） 3 2" xfId="1209"/>
    <cellStyle name="差_2018年预算（A3幅面） 3 3" xfId="1210"/>
    <cellStyle name="差_2018年预算（A3幅面） 4" xfId="1211"/>
    <cellStyle name="差_2018年预算（A3幅面0313）" xfId="1212"/>
    <cellStyle name="差_2018年预算（A3幅面0313）_1预算汇总1227" xfId="1213"/>
    <cellStyle name="差_2018年预算（A3幅面0313）_2020预留" xfId="1214"/>
    <cellStyle name="差_2018年预算（A3幅面0313）_2020总预算" xfId="1215"/>
    <cellStyle name="差_2018年预算（A3幅面0327）" xfId="1216"/>
    <cellStyle name="差_2018年预算（A3幅面0327） 2" xfId="1217"/>
    <cellStyle name="差_2018年预算（A3幅面0327） 2 2" xfId="1218"/>
    <cellStyle name="差_2018年预算（A3幅面0327） 2 2 2" xfId="1219"/>
    <cellStyle name="差_2018年预算（A3幅面0327） 2 2 3" xfId="1220"/>
    <cellStyle name="差_2018年预算（A3幅面0327） 2 3" xfId="1221"/>
    <cellStyle name="差_2018年预算（A3幅面0327） 3" xfId="1222"/>
    <cellStyle name="差_2018年预算（A3幅面0327） 3 2" xfId="1223"/>
    <cellStyle name="差_2018年预算（A3幅面0327） 3 3" xfId="1224"/>
    <cellStyle name="差_2018年预算（A3幅面0327） 4" xfId="1225"/>
    <cellStyle name="差_2018年预算项目申报表(2月5日新）" xfId="1226"/>
    <cellStyle name="差_2018年预算项目申报表(2月5日新） 2" xfId="1227"/>
    <cellStyle name="差_2018年预算项目申报表(2月5日新） 2 2" xfId="1228"/>
    <cellStyle name="差_2018年预算项目申报表(2月5日新） 2 2 2" xfId="1229"/>
    <cellStyle name="差_2018年预算项目申报表(2月5日新） 2 2 3" xfId="1230"/>
    <cellStyle name="差_2018年预算项目申报表(2月5日新） 2 3" xfId="1231"/>
    <cellStyle name="差_2018年预算项目申报表(2月5日新） 3" xfId="1232"/>
    <cellStyle name="差_2018年预算项目申报表(2月5日新） 3 2" xfId="1233"/>
    <cellStyle name="差_2018年预算项目申报表(2月5日新） 3 3" xfId="1234"/>
    <cellStyle name="差_2018年预算项目申报表(2月5日新） 4" xfId="1235"/>
    <cellStyle name="差_2019年公共预算收入预算" xfId="1236"/>
    <cellStyle name="差_2019年县级项目申报表0106" xfId="1237"/>
    <cellStyle name="差_2019年县级项目申报表0106_2019年财政收支预算表01091" xfId="1238"/>
    <cellStyle name="差_2019年县级项目申报表0106_Book5" xfId="1239"/>
    <cellStyle name="差_2019年县级项目申报表0106_建设项目按进度分类情况汇总表 " xfId="1240"/>
    <cellStyle name="差_2019年总预算 -最终基础数字" xfId="1241"/>
    <cellStyle name="差_Book2" xfId="1242"/>
    <cellStyle name="差_Book2 2" xfId="1243"/>
    <cellStyle name="差_Book2 2 2" xfId="1244"/>
    <cellStyle name="差_Book2 2 2 2" xfId="1245"/>
    <cellStyle name="差_Book2 2 2 3" xfId="1246"/>
    <cellStyle name="差_Book2 2 3" xfId="1247"/>
    <cellStyle name="差_Book2 3" xfId="1248"/>
    <cellStyle name="差_Book2 3 2" xfId="1249"/>
    <cellStyle name="差_Book2 3 3" xfId="1250"/>
    <cellStyle name="差_Book2 4" xfId="1251"/>
    <cellStyle name="差_行政政法股2019年县级部门预算项目支出申报表（新）" xfId="1252"/>
    <cellStyle name="差_行政政法股2019年县级部门预算项目支出申报表（新）_2019年财政收支预算表01091" xfId="1253"/>
    <cellStyle name="差_行政政法股2019年县级部门预算项目支出申报表（新）_Book5" xfId="1254"/>
    <cellStyle name="差_行政政法股2019年县级部门预算项目支出申报表（新）_建设项目按进度分类情况汇总表 " xfId="1255"/>
    <cellStyle name="差_稷山2017年地方财政预算表(一审)" xfId="1256"/>
    <cellStyle name="差_建一股2018年部门预算项目支出申报表" xfId="1257"/>
    <cellStyle name="差_建一股2018年部门预算项目支出申报表 2" xfId="1258"/>
    <cellStyle name="差_建一股2018年部门预算项目支出申报表 2 2" xfId="1259"/>
    <cellStyle name="差_建一股2018年部门预算项目支出申报表 2 2 2" xfId="1260"/>
    <cellStyle name="差_建一股2018年部门预算项目支出申报表 2 2 3" xfId="1261"/>
    <cellStyle name="差_建一股2018年部门预算项目支出申报表 2 3" xfId="1262"/>
    <cellStyle name="差_建一股2018年部门预算项目支出申报表 3" xfId="1263"/>
    <cellStyle name="差_建一股2018年部门预算项目支出申报表 3 2" xfId="1264"/>
    <cellStyle name="差_建一股2018年部门预算项目支出申报表 3 3" xfId="1265"/>
    <cellStyle name="差_建一股2018年部门预算项目支出申报表 4" xfId="1266"/>
    <cellStyle name="差_教科文2018年部门预算项目支出申报表" xfId="1267"/>
    <cellStyle name="差_教科文2018年部门预算项目支出申报表 2" xfId="1268"/>
    <cellStyle name="差_教科文2018年部门预算项目支出申报表 2 2" xfId="1269"/>
    <cellStyle name="差_教科文2018年部门预算项目支出申报表 2 2 2" xfId="1270"/>
    <cellStyle name="差_教科文2018年部门预算项目支出申报表 2 2 3" xfId="1271"/>
    <cellStyle name="差_教科文2018年部门预算项目支出申报表 2 3" xfId="1272"/>
    <cellStyle name="差_教科文2018年部门预算项目支出申报表 3" xfId="1273"/>
    <cellStyle name="差_教科文2018年部门预算项目支出申报表 3 2" xfId="1274"/>
    <cellStyle name="差_教科文2018年部门预算项目支出申报表 3 3" xfId="1275"/>
    <cellStyle name="差_教科文2018年部门预算项目支出申报表 4" xfId="1276"/>
    <cellStyle name="差_教科文2019年项目申报表" xfId="1277"/>
    <cellStyle name="差_教科文2019年项目申报表_1预算汇总1227" xfId="1278"/>
    <cellStyle name="差_教科文2019年项目申报表_2019年财政收支预算表01091" xfId="1279"/>
    <cellStyle name="差_教科文2019年项目申报表_2019年财政收支预算表0116" xfId="1280"/>
    <cellStyle name="差_教科文2019年项目申报表_2020预留" xfId="1281"/>
    <cellStyle name="差_教科文2019年项目申报表_2020总预算" xfId="1282"/>
    <cellStyle name="差_教科文2019年项目申报表_Book5" xfId="1283"/>
    <cellStyle name="差_教科文2019年项目申报表_建设项目按进度分类情况汇总表 " xfId="1284"/>
    <cellStyle name="差_经建二股2018年部门预算项目支出申报表" xfId="1285"/>
    <cellStyle name="差_经建二股2018年部门预算项目支出申报表 2" xfId="1286"/>
    <cellStyle name="差_经建二股2018年部门预算项目支出申报表 2 2" xfId="1287"/>
    <cellStyle name="差_经建二股2018年部门预算项目支出申报表 2 2 2" xfId="1288"/>
    <cellStyle name="差_经建二股2018年部门预算项目支出申报表 2 2 3" xfId="1289"/>
    <cellStyle name="差_经建二股2018年部门预算项目支出申报表 2 3" xfId="1290"/>
    <cellStyle name="差_经建二股2018年部门预算项目支出申报表 3" xfId="1291"/>
    <cellStyle name="差_经建二股2018年部门预算项目支出申报表 3 2" xfId="1292"/>
    <cellStyle name="差_经建二股2018年部门预算项目支出申报表 3 3" xfId="1293"/>
    <cellStyle name="差_经建二股2018年部门预算项目支出申报表 4" xfId="1294"/>
    <cellStyle name="差_经建二股2019年县级项目申报表0106 2019.1.6" xfId="1295"/>
    <cellStyle name="差_经建二股2019年县级项目申报表0106 2019.1.6_2019年财政收支预算表01091" xfId="1296"/>
    <cellStyle name="差_经建二股2019年县级项目申报表0106 2019.1.6_Book5" xfId="1297"/>
    <cellStyle name="差_经建二股2019年县级项目申报表0106 2019.1.6_建设项目按进度分类情况汇总表 " xfId="1298"/>
    <cellStyle name="差_临猗县2016年新增专项债券项目申报情况表" xfId="1299"/>
    <cellStyle name="差_临猗县2016年新增专项债券项目申报情况表 2" xfId="1300"/>
    <cellStyle name="差_临猗县2016年新增专项债券项目申报情况表 2 2" xfId="1301"/>
    <cellStyle name="差_临猗县2016年新增专项债券项目申报情况表 2 2 2" xfId="1302"/>
    <cellStyle name="差_临猗县2016年新增专项债券项目申报情况表 2 2 2 2" xfId="1303"/>
    <cellStyle name="差_临猗县2016年新增专项债券项目申报情况表 2 2 2 3" xfId="1304"/>
    <cellStyle name="差_临猗县2016年新增专项债券项目申报情况表 2 2 3" xfId="1305"/>
    <cellStyle name="差_临猗县2016年新增专项债券项目申报情况表 2 3" xfId="1306"/>
    <cellStyle name="差_临猗县2016年新增专项债券项目申报情况表 2 3 2" xfId="1307"/>
    <cellStyle name="差_临猗县2016年新增专项债券项目申报情况表 2 3 3" xfId="1308"/>
    <cellStyle name="差_临猗县2016年新增专项债券项目申报情况表 2 4" xfId="1309"/>
    <cellStyle name="差_临猗县2016年新增专项债券项目申报情况表 2_2018年预算（A3幅面）" xfId="1310"/>
    <cellStyle name="差_临猗县2016年新增专项债券项目申报情况表 2_2018年预算（A3幅面） 2" xfId="1311"/>
    <cellStyle name="差_临猗县2016年新增专项债券项目申报情况表 2_2018年预算（A3幅面） 2 2" xfId="1312"/>
    <cellStyle name="差_临猗县2016年新增专项债券项目申报情况表 2_2018年预算（A3幅面） 2 2 2" xfId="1313"/>
    <cellStyle name="差_临猗县2016年新增专项债券项目申报情况表 2_2018年预算（A3幅面） 2 2 3" xfId="1314"/>
    <cellStyle name="差_临猗县2016年新增专项债券项目申报情况表 2_2018年预算（A3幅面） 2 3" xfId="1315"/>
    <cellStyle name="差_临猗县2016年新增专项债券项目申报情况表 2_2018年预算（A3幅面） 3" xfId="1316"/>
    <cellStyle name="差_临猗县2016年新增专项债券项目申报情况表 2_2018年预算（A3幅面） 3 2" xfId="1317"/>
    <cellStyle name="差_临猗县2016年新增专项债券项目申报情况表 2_2018年预算（A3幅面） 3 3" xfId="1318"/>
    <cellStyle name="差_临猗县2016年新增专项债券项目申报情况表 2_2018年预算（A3幅面） 4" xfId="1319"/>
    <cellStyle name="差_临猗县2016年新增专项债券项目申报情况表 2_2018年预算（A3幅面0313）" xfId="1320"/>
    <cellStyle name="差_临猗县2016年新增专项债券项目申报情况表 2_2018年预算（A3幅面0313）_1预算汇总1227" xfId="1321"/>
    <cellStyle name="差_临猗县2016年新增专项债券项目申报情况表 2_2018年预算（A3幅面0313）_2020预留" xfId="1322"/>
    <cellStyle name="差_临猗县2016年新增专项债券项目申报情况表 2_2018年预算（A3幅面0313）_2020总预算" xfId="1323"/>
    <cellStyle name="差_临猗县2016年新增专项债券项目申报情况表 2_2018年预算（A3幅面0327）" xfId="1324"/>
    <cellStyle name="差_临猗县2016年新增专项债券项目申报情况表 2_2018年预算（A3幅面0327） 2" xfId="1325"/>
    <cellStyle name="差_临猗县2016年新增专项债券项目申报情况表 2_2018年预算（A3幅面0327） 2 2" xfId="1326"/>
    <cellStyle name="差_临猗县2016年新增专项债券项目申报情况表 2_2018年预算（A3幅面0327） 2 2 2" xfId="1327"/>
    <cellStyle name="差_临猗县2016年新增专项债券项目申报情况表 2_2018年预算（A3幅面0327） 2 2 3" xfId="1328"/>
    <cellStyle name="差_临猗县2016年新增专项债券项目申报情况表 2_2018年预算（A3幅面0327） 2 3" xfId="1329"/>
    <cellStyle name="差_临猗县2016年新增专项债券项目申报情况表 2_2018年预算（A3幅面0327） 3" xfId="1330"/>
    <cellStyle name="差_临猗县2016年新增专项债券项目申报情况表 2_2018年预算（A3幅面0327） 3 2" xfId="1331"/>
    <cellStyle name="差_临猗县2016年新增专项债券项目申报情况表 2_2018年预算（A3幅面0327） 3 3" xfId="1332"/>
    <cellStyle name="差_临猗县2016年新增专项债券项目申报情况表 2_2018年预算（A3幅面0327） 4" xfId="1333"/>
    <cellStyle name="差_临猗县2016年新增专项债券项目申报情况表 3" xfId="1334"/>
    <cellStyle name="差_临猗县2016年新增专项债券项目申报情况表 3 2" xfId="1335"/>
    <cellStyle name="差_临猗县2016年新增专项债券项目申报情况表 3 2 2" xfId="1336"/>
    <cellStyle name="差_临猗县2016年新增专项债券项目申报情况表 3 2 2 2" xfId="1337"/>
    <cellStyle name="差_临猗县2016年新增专项债券项目申报情况表 3 2 2 3" xfId="1338"/>
    <cellStyle name="差_临猗县2016年新增专项债券项目申报情况表 3 2 3" xfId="1339"/>
    <cellStyle name="差_临猗县2016年新增专项债券项目申报情况表 3 3" xfId="1340"/>
    <cellStyle name="差_临猗县2016年新增专项债券项目申报情况表 3 3 2" xfId="1341"/>
    <cellStyle name="差_临猗县2016年新增专项债券项目申报情况表 3 3 3" xfId="1342"/>
    <cellStyle name="差_临猗县2016年新增专项债券项目申报情况表 3 4" xfId="1343"/>
    <cellStyle name="差_临猗县2016年新增专项债券项目申报情况表 3_2018年预算（A3幅面）" xfId="1344"/>
    <cellStyle name="差_临猗县2016年新增专项债券项目申报情况表 3_2018年预算（A3幅面） 2" xfId="1345"/>
    <cellStyle name="差_临猗县2016年新增专项债券项目申报情况表 3_2018年预算（A3幅面） 2 2" xfId="1346"/>
    <cellStyle name="差_临猗县2016年新增专项债券项目申报情况表 3_2018年预算（A3幅面） 2 2 2" xfId="1347"/>
    <cellStyle name="差_临猗县2016年新增专项债券项目申报情况表 3_2018年预算（A3幅面） 2 2 3" xfId="1348"/>
    <cellStyle name="差_临猗县2016年新增专项债券项目申报情况表 3_2018年预算（A3幅面） 2 3" xfId="1349"/>
    <cellStyle name="差_临猗县2016年新增专项债券项目申报情况表 3_2018年预算（A3幅面） 3" xfId="1350"/>
    <cellStyle name="差_临猗县2016年新增专项债券项目申报情况表 3_2018年预算（A3幅面） 3 2" xfId="1351"/>
    <cellStyle name="差_临猗县2016年新增专项债券项目申报情况表 3_2018年预算（A3幅面） 3 3" xfId="1352"/>
    <cellStyle name="差_临猗县2016年新增专项债券项目申报情况表 3_2018年预算（A3幅面） 4" xfId="1353"/>
    <cellStyle name="差_临猗县2016年新增专项债券项目申报情况表 3_2018年预算（A3幅面0313）" xfId="1354"/>
    <cellStyle name="差_临猗县2016年新增专项债券项目申报情况表 3_2018年预算（A3幅面0313）_1预算汇总1227" xfId="1355"/>
    <cellStyle name="差_临猗县2016年新增专项债券项目申报情况表 3_2018年预算（A3幅面0313）_2020预留" xfId="1356"/>
    <cellStyle name="差_临猗县2016年新增专项债券项目申报情况表 3_2018年预算（A3幅面0313）_2020总预算" xfId="1357"/>
    <cellStyle name="差_临猗县2016年新增专项债券项目申报情况表 3_2018年预算（A3幅面0327）" xfId="1358"/>
    <cellStyle name="差_临猗县2016年新增专项债券项目申报情况表 3_2018年预算（A3幅面0327） 2" xfId="1359"/>
    <cellStyle name="差_临猗县2016年新增专项债券项目申报情况表 3_2018年预算（A3幅面0327） 2 2" xfId="1360"/>
    <cellStyle name="差_临猗县2016年新增专项债券项目申报情况表 3_2018年预算（A3幅面0327） 2 2 2" xfId="1361"/>
    <cellStyle name="差_临猗县2016年新增专项债券项目申报情况表 3_2018年预算（A3幅面0327） 2 2 3" xfId="1362"/>
    <cellStyle name="差_临猗县2016年新增专项债券项目申报情况表 3_2018年预算（A3幅面0327） 2 3" xfId="1363"/>
    <cellStyle name="差_临猗县2016年新增专项债券项目申报情况表 3_2018年预算（A3幅面0327） 3" xfId="1364"/>
    <cellStyle name="差_临猗县2016年新增专项债券项目申报情况表 3_2018年预算（A3幅面0327） 3 2" xfId="1365"/>
    <cellStyle name="差_临猗县2016年新增专项债券项目申报情况表 3_2018年预算（A3幅面0327） 3 3" xfId="1366"/>
    <cellStyle name="差_临猗县2016年新增专项债券项目申报情况表 3_2018年预算（A3幅面0327） 4" xfId="1367"/>
    <cellStyle name="差_临猗县2016年新增专项债券项目申报情况表 4" xfId="1368"/>
    <cellStyle name="差_临猗县2016年新增专项债券项目申报情况表 4 2" xfId="1369"/>
    <cellStyle name="差_临猗县2016年新增专项债券项目申报情况表 4 2 2" xfId="1370"/>
    <cellStyle name="差_临猗县2016年新增专项债券项目申报情况表 4 2 3" xfId="1371"/>
    <cellStyle name="差_临猗县2016年新增专项债券项目申报情况表 4 3" xfId="1372"/>
    <cellStyle name="差_临猗县2016年新增专项债券项目申报情况表 5" xfId="1373"/>
    <cellStyle name="差_临猗县2016年新增专项债券项目申报情况表 5 2" xfId="1374"/>
    <cellStyle name="差_临猗县2016年新增专项债券项目申报情况表 5 3" xfId="1375"/>
    <cellStyle name="差_临猗县2016年新增专项债券项目申报情况表 6" xfId="1376"/>
    <cellStyle name="差_临猗县2016年新增专项债券项目申报情况表_2018年预算（A3幅面）" xfId="1377"/>
    <cellStyle name="差_临猗县2016年新增专项债券项目申报情况表_2018年预算（A3幅面） 2" xfId="1378"/>
    <cellStyle name="差_临猗县2016年新增专项债券项目申报情况表_2018年预算（A3幅面） 2 2" xfId="1379"/>
    <cellStyle name="差_临猗县2016年新增专项债券项目申报情况表_2018年预算（A3幅面） 2 2 2" xfId="1380"/>
    <cellStyle name="差_临猗县2016年新增专项债券项目申报情况表_2018年预算（A3幅面） 2 2 3" xfId="1381"/>
    <cellStyle name="差_临猗县2016年新增专项债券项目申报情况表_2018年预算（A3幅面） 2 3" xfId="1382"/>
    <cellStyle name="差_临猗县2016年新增专项债券项目申报情况表_2018年预算（A3幅面） 3" xfId="1383"/>
    <cellStyle name="差_临猗县2016年新增专项债券项目申报情况表_2018年预算（A3幅面） 3 2" xfId="1384"/>
    <cellStyle name="差_临猗县2016年新增专项债券项目申报情况表_2018年预算（A3幅面） 3 3" xfId="1385"/>
    <cellStyle name="差_临猗县2016年新增专项债券项目申报情况表_2018年预算（A3幅面） 4" xfId="1386"/>
    <cellStyle name="差_临猗县2016年新增专项债券项目申报情况表_2018年预算（A3幅面0313）" xfId="1387"/>
    <cellStyle name="差_临猗县2016年新增专项债券项目申报情况表_2018年预算（A3幅面0313）_1预算汇总1227" xfId="1388"/>
    <cellStyle name="差_临猗县2016年新增专项债券项目申报情况表_2018年预算（A3幅面0313）_2020预留" xfId="1389"/>
    <cellStyle name="差_临猗县2016年新增专项债券项目申报情况表_2018年预算（A3幅面0313）_2020总预算" xfId="1390"/>
    <cellStyle name="差_临猗县2016年新增专项债券项目申报情况表_2018年预算（A3幅面0327）" xfId="1391"/>
    <cellStyle name="差_临猗县2016年新增专项债券项目申报情况表_2018年预算（A3幅面0327） 2" xfId="1392"/>
    <cellStyle name="差_临猗县2016年新增专项债券项目申报情况表_2018年预算（A3幅面0327） 2 2" xfId="1393"/>
    <cellStyle name="差_临猗县2016年新增专项债券项目申报情况表_2018年预算（A3幅面0327） 2 2 2" xfId="1394"/>
    <cellStyle name="差_临猗县2016年新增专项债券项目申报情况表_2018年预算（A3幅面0327） 2 2 3" xfId="1395"/>
    <cellStyle name="差_临猗县2016年新增专项债券项目申报情况表_2018年预算（A3幅面0327） 2 3" xfId="1396"/>
    <cellStyle name="差_临猗县2016年新增专项债券项目申报情况表_2018年预算（A3幅面0327） 3" xfId="1397"/>
    <cellStyle name="差_临猗县2016年新增专项债券项目申报情况表_2018年预算（A3幅面0327） 3 2" xfId="1398"/>
    <cellStyle name="差_临猗县2016年新增专项债券项目申报情况表_2018年预算（A3幅面0327） 3 3" xfId="1399"/>
    <cellStyle name="差_临猗县2016年新增专项债券项目申报情况表_2018年预算（A3幅面0327） 4" xfId="1400"/>
    <cellStyle name="差_临猗县2019年地方财政预算表--市发县--审核模版（使用此模版上报）" xfId="1401"/>
    <cellStyle name="差_农业2017项目明细表" xfId="1402"/>
    <cellStyle name="差_农业2017项目明细表 2" xfId="1403"/>
    <cellStyle name="差_农业2017项目明细表 2 2" xfId="1404"/>
    <cellStyle name="差_农业2017项目明细表 2 2 2" xfId="1405"/>
    <cellStyle name="差_农业2017项目明细表 2 2 2 2" xfId="1406"/>
    <cellStyle name="差_农业2017项目明细表 2 2 2 3" xfId="1407"/>
    <cellStyle name="差_农业2017项目明细表 2 2 3" xfId="1408"/>
    <cellStyle name="差_农业2017项目明细表 2 3" xfId="1409"/>
    <cellStyle name="差_农业2017项目明细表 2 3 2" xfId="1410"/>
    <cellStyle name="差_农业2017项目明细表 2 3 3" xfId="1411"/>
    <cellStyle name="差_农业2017项目明细表 2 4" xfId="1412"/>
    <cellStyle name="差_农业2017项目明细表 3" xfId="1413"/>
    <cellStyle name="差_农业2017项目明细表 3 2" xfId="1414"/>
    <cellStyle name="差_农业2017项目明细表 3 2 2" xfId="1415"/>
    <cellStyle name="差_农业2017项目明细表 3 2 2 2" xfId="1416"/>
    <cellStyle name="差_农业2017项目明细表 3 2 2 3" xfId="1417"/>
    <cellStyle name="差_农业2017项目明细表 3 2 3" xfId="1418"/>
    <cellStyle name="差_农业2017项目明细表 3 3" xfId="1419"/>
    <cellStyle name="差_农业2017项目明细表 3 3 2" xfId="1420"/>
    <cellStyle name="差_农业2017项目明细表 3 3 3" xfId="1421"/>
    <cellStyle name="差_农业2017项目明细表 3 4" xfId="1422"/>
    <cellStyle name="差_农业2017项目明细表 4" xfId="1423"/>
    <cellStyle name="差_农业2017项目明细表 4 2" xfId="1424"/>
    <cellStyle name="差_农业2017项目明细表 4 2 2" xfId="1425"/>
    <cellStyle name="差_农业2017项目明细表 4 2 3" xfId="1426"/>
    <cellStyle name="差_农业2017项目明细表 4 3" xfId="1427"/>
    <cellStyle name="差_农业2017项目明细表 5" xfId="1428"/>
    <cellStyle name="差_农业2017项目明细表 5 2" xfId="1429"/>
    <cellStyle name="差_农业2017项目明细表 5 3" xfId="1430"/>
    <cellStyle name="差_农业2017项目明细表 6" xfId="1431"/>
    <cellStyle name="差_农业股2017项目" xfId="1432"/>
    <cellStyle name="差_农业股2017项目 2" xfId="1433"/>
    <cellStyle name="差_农业股2017项目 2 2" xfId="1434"/>
    <cellStyle name="差_农业股2017项目 2 2 2" xfId="1435"/>
    <cellStyle name="差_农业股2017项目 2 2 2 2" xfId="1436"/>
    <cellStyle name="差_农业股2017项目 2 2 2 3" xfId="1437"/>
    <cellStyle name="差_农业股2017项目 2 2 3" xfId="1438"/>
    <cellStyle name="差_农业股2017项目 2 3" xfId="1439"/>
    <cellStyle name="差_农业股2017项目 2 3 2" xfId="1440"/>
    <cellStyle name="差_农业股2017项目 2 3 3" xfId="1441"/>
    <cellStyle name="差_农业股2017项目 2 4" xfId="1442"/>
    <cellStyle name="差_农业股2017项目 3" xfId="1443"/>
    <cellStyle name="差_农业股2017项目 3 2" xfId="1444"/>
    <cellStyle name="差_农业股2017项目 3 2 2" xfId="1445"/>
    <cellStyle name="差_农业股2017项目 3 2 2 2" xfId="1446"/>
    <cellStyle name="差_农业股2017项目 3 2 2 3" xfId="1447"/>
    <cellStyle name="差_农业股2017项目 3 2 3" xfId="1448"/>
    <cellStyle name="差_农业股2017项目 3 3" xfId="1449"/>
    <cellStyle name="差_农业股2017项目 3 3 2" xfId="1450"/>
    <cellStyle name="差_农业股2017项目 3 3 3" xfId="1451"/>
    <cellStyle name="差_农业股2017项目 3 4" xfId="1452"/>
    <cellStyle name="差_农业股2017项目 4" xfId="1453"/>
    <cellStyle name="差_农业股2017项目 4 2" xfId="1454"/>
    <cellStyle name="差_农业股2017项目 4 2 2" xfId="1455"/>
    <cellStyle name="差_农业股2017项目 4 2 3" xfId="1456"/>
    <cellStyle name="差_农业股2017项目 4 3" xfId="1457"/>
    <cellStyle name="差_农业股2017项目 5" xfId="1458"/>
    <cellStyle name="差_农业股2017项目 5 2" xfId="1459"/>
    <cellStyle name="差_农业股2017项目 5 3" xfId="1460"/>
    <cellStyle name="差_农业股2017项目 6" xfId="1461"/>
    <cellStyle name="差_农业股2017项目明细表（13号）" xfId="1462"/>
    <cellStyle name="差_农业股2017项目明细表（13号） 2" xfId="1463"/>
    <cellStyle name="差_农业股2017项目明细表（13号） 2 2" xfId="1464"/>
    <cellStyle name="差_农业股2017项目明细表（13号） 2 2 2" xfId="1465"/>
    <cellStyle name="差_农业股2017项目明细表（13号） 2 2 2 2" xfId="1466"/>
    <cellStyle name="差_农业股2017项目明细表（13号） 2 2 2 3" xfId="1467"/>
    <cellStyle name="差_农业股2017项目明细表（13号） 2 2 3" xfId="1468"/>
    <cellStyle name="差_农业股2017项目明细表（13号） 2 3" xfId="1469"/>
    <cellStyle name="差_农业股2017项目明细表（13号） 2 3 2" xfId="1470"/>
    <cellStyle name="差_农业股2017项目明细表（13号） 2 3 3" xfId="1471"/>
    <cellStyle name="差_农业股2017项目明细表（13号） 2 4" xfId="1472"/>
    <cellStyle name="差_农业股2017项目明细表（13号） 3" xfId="1473"/>
    <cellStyle name="差_农业股2017项目明细表（13号） 3 2" xfId="1474"/>
    <cellStyle name="差_农业股2017项目明细表（13号） 3 2 2" xfId="1475"/>
    <cellStyle name="差_农业股2017项目明细表（13号） 3 2 2 2" xfId="1476"/>
    <cellStyle name="差_农业股2017项目明细表（13号） 3 2 2 3" xfId="1477"/>
    <cellStyle name="差_农业股2017项目明细表（13号） 3 2 3" xfId="1478"/>
    <cellStyle name="差_农业股2017项目明细表（13号） 3 3" xfId="1479"/>
    <cellStyle name="差_农业股2017项目明细表（13号） 3 3 2" xfId="1480"/>
    <cellStyle name="差_农业股2017项目明细表（13号） 3 3 3" xfId="1481"/>
    <cellStyle name="差_农业股2017项目明细表（13号） 3 4" xfId="1482"/>
    <cellStyle name="差_农业股2017项目明细表（13号） 4" xfId="1483"/>
    <cellStyle name="差_农业股2017项目明细表（13号） 4 2" xfId="1484"/>
    <cellStyle name="差_农业股2017项目明细表（13号） 4 2 2" xfId="1485"/>
    <cellStyle name="差_农业股2017项目明细表（13号） 4 2 3" xfId="1486"/>
    <cellStyle name="差_农业股2017项目明细表（13号） 4 3" xfId="1487"/>
    <cellStyle name="差_农业股2017项目明细表（13号） 5" xfId="1488"/>
    <cellStyle name="差_农业股2017项目明细表（13号） 5 2" xfId="1489"/>
    <cellStyle name="差_农业股2017项目明细表（13号） 5 3" xfId="1490"/>
    <cellStyle name="差_农业股2017项目明细表（13号） 6" xfId="1491"/>
    <cellStyle name="差_农业股2018年预算项目申报表(2月3日新）" xfId="1492"/>
    <cellStyle name="差_农业股2018年预算项目申报表(2月3日新） 2" xfId="1493"/>
    <cellStyle name="差_农业股2018年预算项目申报表(2月3日新） 2 2" xfId="1494"/>
    <cellStyle name="差_农业股2018年预算项目申报表(2月3日新） 2 2 2" xfId="1495"/>
    <cellStyle name="差_农业股2018年预算项目申报表(2月3日新） 2 2 3" xfId="1496"/>
    <cellStyle name="差_农业股2018年预算项目申报表(2月3日新） 2 3" xfId="1497"/>
    <cellStyle name="差_农业股2018年预算项目申报表(2月3日新） 3" xfId="1498"/>
    <cellStyle name="差_农业股2018年预算项目申报表(2月3日新） 3 2" xfId="1499"/>
    <cellStyle name="差_农业股2018年预算项目申报表(2月3日新） 3 3" xfId="1500"/>
    <cellStyle name="差_农业股2018年预算项目申报表(2月3日新） 4" xfId="1501"/>
    <cellStyle name="差_农业股2019年县级部门预算项目支出申报表(0105调整)(1)" xfId="1502"/>
    <cellStyle name="差_农业股2019年县级项目申报表0106" xfId="1503"/>
    <cellStyle name="差_农业股2019年项目预算" xfId="1504"/>
    <cellStyle name="差_社保股2018年预算项目申报表(2月3日新）" xfId="1505"/>
    <cellStyle name="差_社保股2018年预算项目申报表(2月3日新） 2" xfId="1506"/>
    <cellStyle name="差_社保股2018年预算项目申报表(2月3日新） 2 2" xfId="1507"/>
    <cellStyle name="差_社保股2018年预算项目申报表(2月3日新） 2 2 2" xfId="1508"/>
    <cellStyle name="差_社保股2018年预算项目申报表(2月3日新） 2 2 3" xfId="1509"/>
    <cellStyle name="差_社保股2018年预算项目申报表(2月3日新） 2 3" xfId="1510"/>
    <cellStyle name="差_社保股2018年预算项目申报表(2月3日新） 3" xfId="1511"/>
    <cellStyle name="差_社保股2018年预算项目申报表(2月3日新） 3 2" xfId="1512"/>
    <cellStyle name="差_社保股2018年预算项目申报表(2月3日新） 3 3" xfId="1513"/>
    <cellStyle name="差_社保股2018年预算项目申报表(2月3日新） 4" xfId="1514"/>
    <cellStyle name="差_社保股2019 预算" xfId="1515"/>
    <cellStyle name="差_项目汇总" xfId="1516"/>
    <cellStyle name="差_项目汇总_2019年财政收支预算表01091" xfId="1517"/>
    <cellStyle name="差_项目汇总_Book5" xfId="1518"/>
    <cellStyle name="差_项目汇总_建设项目按进度分类情况汇总表 " xfId="1519"/>
    <cellStyle name="常规 10" xfId="1520"/>
    <cellStyle name="常规 10 2" xfId="1521"/>
    <cellStyle name="常规 10 2 2" xfId="1522"/>
    <cellStyle name="常规 10 2 3" xfId="1523"/>
    <cellStyle name="常规 10 2_1预算汇总1227" xfId="1524"/>
    <cellStyle name="常规 10 3" xfId="1525"/>
    <cellStyle name="常规 10_1预算汇总1227" xfId="1526"/>
    <cellStyle name="常规 11" xfId="1527"/>
    <cellStyle name="常规 11 2" xfId="1528"/>
    <cellStyle name="常规 11 2 2" xfId="1529"/>
    <cellStyle name="常规 11 3" xfId="1530"/>
    <cellStyle name="常规 12" xfId="1531"/>
    <cellStyle name="常规 12 2" xfId="1532"/>
    <cellStyle name="常规 12 2 2" xfId="1533"/>
    <cellStyle name="常规 12 3" xfId="1534"/>
    <cellStyle name="常规 13" xfId="1535"/>
    <cellStyle name="常规 13 2" xfId="1536"/>
    <cellStyle name="常规 13 3" xfId="1537"/>
    <cellStyle name="常规 13_1预算汇总1227" xfId="1538"/>
    <cellStyle name="常规 14" xfId="1539"/>
    <cellStyle name="常规 15" xfId="1540"/>
    <cellStyle name="常规 16" xfId="1541"/>
    <cellStyle name="常规 19" xfId="1542"/>
    <cellStyle name="常规 2" xfId="1543"/>
    <cellStyle name="常规 2 10" xfId="1544"/>
    <cellStyle name="常规 2 11" xfId="1545"/>
    <cellStyle name="常规 2 12" xfId="1546"/>
    <cellStyle name="常规 2 2" xfId="1547"/>
    <cellStyle name="常规 2 2 2" xfId="1548"/>
    <cellStyle name="常规 2 2 2 2" xfId="1549"/>
    <cellStyle name="常规 2 2 2 2 2" xfId="1550"/>
    <cellStyle name="常规 2 2 2 2 3" xfId="1551"/>
    <cellStyle name="常规 2 2 2 2_1预算汇总1227" xfId="1552"/>
    <cellStyle name="常规 2 2 2 3" xfId="1553"/>
    <cellStyle name="常规 2 2 2_1预算汇总1227" xfId="1554"/>
    <cellStyle name="常规 2 2 3" xfId="1555"/>
    <cellStyle name="常规 2 2 3 2" xfId="1556"/>
    <cellStyle name="常规 2 2 3 3" xfId="1557"/>
    <cellStyle name="常规 2 2 3_1预算汇总1227" xfId="1558"/>
    <cellStyle name="常规 2 2 4" xfId="1559"/>
    <cellStyle name="常规 2 2 5" xfId="1560"/>
    <cellStyle name="常规 2 2_1预算汇总1227" xfId="1561"/>
    <cellStyle name="常规 2 3" xfId="1562"/>
    <cellStyle name="常规 2 3 2" xfId="1563"/>
    <cellStyle name="常规 2 3 2 2" xfId="1564"/>
    <cellStyle name="常规 2 3 2 2 2" xfId="1565"/>
    <cellStyle name="常规 2 3 2 2 3" xfId="1566"/>
    <cellStyle name="常规 2 3 2 2_1预算汇总1227" xfId="1567"/>
    <cellStyle name="常规 2 3 2 3" xfId="1568"/>
    <cellStyle name="常规 2 3 2_1预算汇总1227" xfId="1569"/>
    <cellStyle name="常规 2 3 3" xfId="1570"/>
    <cellStyle name="常规 2 3 3 2" xfId="1571"/>
    <cellStyle name="常规 2 3 3 3" xfId="1572"/>
    <cellStyle name="常规 2 3 3_1预算汇总1227" xfId="1573"/>
    <cellStyle name="常规 2 3 4" xfId="1574"/>
    <cellStyle name="常规 2 3_1预算汇总1227" xfId="1575"/>
    <cellStyle name="常规 2 4" xfId="1576"/>
    <cellStyle name="常规 2 4 2" xfId="1577"/>
    <cellStyle name="常规 2 4 2 2" xfId="1578"/>
    <cellStyle name="常规 2 4 2 2 2" xfId="1579"/>
    <cellStyle name="常规 2 4 2 2 3" xfId="1580"/>
    <cellStyle name="常规 2 4 2 2_1预算汇总1227" xfId="1581"/>
    <cellStyle name="常规 2 4 2 3" xfId="1582"/>
    <cellStyle name="常规 2 4 2_1预算汇总1227" xfId="1583"/>
    <cellStyle name="常规 2 4 3" xfId="1584"/>
    <cellStyle name="常规 2 4 3 2" xfId="1585"/>
    <cellStyle name="常规 2 4 3 3" xfId="1586"/>
    <cellStyle name="常规 2 4 3_1预算汇总1227" xfId="1587"/>
    <cellStyle name="常规 2 4 4" xfId="1588"/>
    <cellStyle name="常规 2 4_1预算汇总1227" xfId="1589"/>
    <cellStyle name="常规 2 5" xfId="1590"/>
    <cellStyle name="常规 2 5 2" xfId="1591"/>
    <cellStyle name="常规 2 5 2 2" xfId="1592"/>
    <cellStyle name="常规 2 5 2 2 2" xfId="1593"/>
    <cellStyle name="常规 2 5 2 2 3" xfId="1594"/>
    <cellStyle name="常规 2 5 2 2_1预算汇总1227" xfId="1595"/>
    <cellStyle name="常规 2 5 2 3" xfId="1596"/>
    <cellStyle name="常规 2 5 2_1预算汇总1227" xfId="1597"/>
    <cellStyle name="常规 2 5 3" xfId="1598"/>
    <cellStyle name="常规 2 5 3 2" xfId="1599"/>
    <cellStyle name="常规 2 5 3 3" xfId="1600"/>
    <cellStyle name="常规 2 5 3_1预算汇总1227" xfId="1601"/>
    <cellStyle name="常规 2 5 4" xfId="1602"/>
    <cellStyle name="常规 2 5_1预算汇总1227" xfId="1603"/>
    <cellStyle name="常规 2 6" xfId="1604"/>
    <cellStyle name="常规 2 6 2" xfId="1605"/>
    <cellStyle name="常规 2 6 2 2" xfId="1606"/>
    <cellStyle name="常规 2 6 2 2 2" xfId="1607"/>
    <cellStyle name="常规 2 6 2 2 3" xfId="1608"/>
    <cellStyle name="常规 2 6 2 2_1预算汇总1227" xfId="1609"/>
    <cellStyle name="常规 2 6 2 3" xfId="1610"/>
    <cellStyle name="常规 2 6 2_1预算汇总1227" xfId="1611"/>
    <cellStyle name="常规 2 6 3" xfId="1612"/>
    <cellStyle name="常规 2 6 3 2" xfId="1613"/>
    <cellStyle name="常规 2 6 3 3" xfId="1614"/>
    <cellStyle name="常规 2 6 3_1预算汇总1227" xfId="1615"/>
    <cellStyle name="常规 2 6 4" xfId="1616"/>
    <cellStyle name="常规 2 6_1预算汇总1227" xfId="1617"/>
    <cellStyle name="常规 2 7" xfId="1618"/>
    <cellStyle name="常规 2 7 2" xfId="1619"/>
    <cellStyle name="常规 2 7 2 2" xfId="1620"/>
    <cellStyle name="常规 2 7 2 3" xfId="1621"/>
    <cellStyle name="常规 2 7 2_1预算汇总1227" xfId="1622"/>
    <cellStyle name="常规 2 7 3" xfId="1623"/>
    <cellStyle name="常规 2 7_1预算汇总1227" xfId="1624"/>
    <cellStyle name="常规 2 8" xfId="1625"/>
    <cellStyle name="常规 2 8 2" xfId="1626"/>
    <cellStyle name="常规 2 8 2 2" xfId="1627"/>
    <cellStyle name="常规 2 8 2 3" xfId="1628"/>
    <cellStyle name="常规 2 8 2_1预算汇总1227" xfId="1629"/>
    <cellStyle name="常规 2 8 3" xfId="1630"/>
    <cellStyle name="常规 2 8_1预算汇总1227" xfId="1631"/>
    <cellStyle name="常规 2 9" xfId="1632"/>
    <cellStyle name="常规 2 9 2" xfId="1633"/>
    <cellStyle name="常规 2 9 3" xfId="1634"/>
    <cellStyle name="常规 2 9_1预算汇总1227" xfId="1635"/>
    <cellStyle name="常规 2_1预算汇总1227" xfId="1636"/>
    <cellStyle name="常规 20" xfId="1637"/>
    <cellStyle name="常规 21" xfId="1638"/>
    <cellStyle name="常规 22" xfId="1639"/>
    <cellStyle name="常规 23" xfId="1640"/>
    <cellStyle name="常规 24" xfId="1641"/>
    <cellStyle name="常规 25" xfId="1642"/>
    <cellStyle name="常规 26" xfId="1643"/>
    <cellStyle name="常规 28" xfId="1644"/>
    <cellStyle name="常规 29" xfId="1645"/>
    <cellStyle name="常规 3" xfId="1646"/>
    <cellStyle name="常规 3 2" xfId="1647"/>
    <cellStyle name="常规 3 2 2" xfId="1648"/>
    <cellStyle name="常规 3 2 2 2" xfId="1649"/>
    <cellStyle name="常规 3 2 2 2 2" xfId="1650"/>
    <cellStyle name="常规 3 2 2 2 3" xfId="1651"/>
    <cellStyle name="常规 3 2 2 2_1预算汇总1227" xfId="1652"/>
    <cellStyle name="常规 3 2 2 3" xfId="1653"/>
    <cellStyle name="常规 3 2 2_1预算汇总1227" xfId="1654"/>
    <cellStyle name="常规 3 2 3" xfId="1655"/>
    <cellStyle name="常规 3 2 3 2" xfId="1656"/>
    <cellStyle name="常规 3 2 3 3" xfId="1657"/>
    <cellStyle name="常规 3 2 3_1预算汇总1227" xfId="1658"/>
    <cellStyle name="常规 3 2 4" xfId="1659"/>
    <cellStyle name="常规 3 2_1预算汇总1227" xfId="1660"/>
    <cellStyle name="常规 3 3" xfId="1661"/>
    <cellStyle name="常规 3 3 2" xfId="1662"/>
    <cellStyle name="常规 3 3 2 2" xfId="1663"/>
    <cellStyle name="常规 3 3 2 3" xfId="1664"/>
    <cellStyle name="常规 3 3 2_1预算汇总1227" xfId="1665"/>
    <cellStyle name="常规 3 3 3" xfId="1666"/>
    <cellStyle name="常规 3 3_1预算汇总1227" xfId="1667"/>
    <cellStyle name="常规 3 4" xfId="1668"/>
    <cellStyle name="常规 3 4 2" xfId="1669"/>
    <cellStyle name="常规 3 4 2 2" xfId="1670"/>
    <cellStyle name="常规 3 4 2 3" xfId="1671"/>
    <cellStyle name="常规 3 4 2_1预算汇总1227" xfId="1672"/>
    <cellStyle name="常规 3 4 3" xfId="1673"/>
    <cellStyle name="常规 3 4_1预算汇总1227" xfId="1674"/>
    <cellStyle name="常规 3 5" xfId="1675"/>
    <cellStyle name="常规 3 5 2" xfId="1676"/>
    <cellStyle name="常规 3 5 3" xfId="1677"/>
    <cellStyle name="常规 3 5_1预算汇总1227" xfId="1678"/>
    <cellStyle name="常规 3 6" xfId="1679"/>
    <cellStyle name="常规 3_1预算汇总1227" xfId="1680"/>
    <cellStyle name="常规 30" xfId="1681"/>
    <cellStyle name="常规 31" xfId="1682"/>
    <cellStyle name="常规 32" xfId="1683"/>
    <cellStyle name="常规 33" xfId="1684"/>
    <cellStyle name="常规 34" xfId="1685"/>
    <cellStyle name="常规 35" xfId="1686"/>
    <cellStyle name="常规 36" xfId="1687"/>
    <cellStyle name="常规 37" xfId="1688"/>
    <cellStyle name="常规 38" xfId="1689"/>
    <cellStyle name="常规 39" xfId="1690"/>
    <cellStyle name="常规 4" xfId="1691"/>
    <cellStyle name="常规 4 2" xfId="1692"/>
    <cellStyle name="常规 4 2 2" xfId="1693"/>
    <cellStyle name="常规 4 2 2 2" xfId="1694"/>
    <cellStyle name="常规 4 2 2 3" xfId="1695"/>
    <cellStyle name="常规 4 2 2_1预算汇总1227" xfId="1696"/>
    <cellStyle name="常规 4 2 3" xfId="1697"/>
    <cellStyle name="常规 4 2_1预算汇总1227" xfId="1698"/>
    <cellStyle name="常规 4 3" xfId="1699"/>
    <cellStyle name="常规 4 3 2" xfId="1700"/>
    <cellStyle name="常规 4 3 2 2" xfId="1701"/>
    <cellStyle name="常规 4 3 2 3" xfId="1702"/>
    <cellStyle name="常规 4 3 2_1预算汇总1227" xfId="1703"/>
    <cellStyle name="常规 4 3 3" xfId="1704"/>
    <cellStyle name="常规 4 3_1预算汇总1227" xfId="1705"/>
    <cellStyle name="常规 4 4" xfId="1706"/>
    <cellStyle name="常规 4 4 2" xfId="1707"/>
    <cellStyle name="常规 4 5" xfId="1708"/>
    <cellStyle name="常规 4_1预算汇总1227" xfId="1709"/>
    <cellStyle name="常规 40" xfId="1710"/>
    <cellStyle name="常规 5" xfId="1711"/>
    <cellStyle name="常规 5 2" xfId="1712"/>
    <cellStyle name="常规 5 2 2" xfId="1713"/>
    <cellStyle name="常规 5 2 2 2" xfId="1714"/>
    <cellStyle name="常规 5 2 2 3" xfId="1715"/>
    <cellStyle name="常规 5 2 2_1预算汇总1227" xfId="1716"/>
    <cellStyle name="常规 5 2 3" xfId="1717"/>
    <cellStyle name="常规 5 2_1预算汇总1227" xfId="1718"/>
    <cellStyle name="常规 5 3" xfId="1719"/>
    <cellStyle name="常规 5 3 2" xfId="1720"/>
    <cellStyle name="常规 5 3 2 2" xfId="1721"/>
    <cellStyle name="常规 5 3 2 2 2" xfId="1722"/>
    <cellStyle name="常规 5 3 2 2 2 2" xfId="1723"/>
    <cellStyle name="常规 5 3 2 2 2 3" xfId="1724"/>
    <cellStyle name="常规 5 3 2 2 2_1预算汇总1227" xfId="1725"/>
    <cellStyle name="常规 5 3 2 2 3" xfId="1726"/>
    <cellStyle name="常规 5 3 2 2_1预算汇总1227" xfId="1727"/>
    <cellStyle name="常规 5 3 2 3" xfId="1728"/>
    <cellStyle name="常规 5 3 2 3 2" xfId="1729"/>
    <cellStyle name="常规 5 3 2 3 3" xfId="1730"/>
    <cellStyle name="常规 5 3 2 3_1预算汇总1227" xfId="1731"/>
    <cellStyle name="常规 5 3 2 4" xfId="1732"/>
    <cellStyle name="常规 5 3 2_1预算汇总1227" xfId="1733"/>
    <cellStyle name="常规 5 3 3" xfId="1734"/>
    <cellStyle name="常规 5 3 3 2" xfId="1735"/>
    <cellStyle name="常规 5 3 3 2 2" xfId="1736"/>
    <cellStyle name="常规 5 3 3 2 2 2" xfId="1737"/>
    <cellStyle name="常规 5 3 3 2 2 3" xfId="1738"/>
    <cellStyle name="常规 5 3 3 2 2_1预算汇总1227" xfId="1739"/>
    <cellStyle name="常规 5 3 3 2 3" xfId="1740"/>
    <cellStyle name="常规 5 3 3 2_1预算汇总1227" xfId="1741"/>
    <cellStyle name="常规 5 3 3 3" xfId="1742"/>
    <cellStyle name="常规 5 3 3 3 2" xfId="1743"/>
    <cellStyle name="常规 5 3 3 3 3" xfId="1744"/>
    <cellStyle name="常规 5 3 3 3_1预算汇总1227" xfId="1745"/>
    <cellStyle name="常规 5 3 3 4" xfId="1746"/>
    <cellStyle name="常规 5 3 3_1预算汇总1227" xfId="1747"/>
    <cellStyle name="常规 5 3 4" xfId="1748"/>
    <cellStyle name="常规 5 3 4 2" xfId="1749"/>
    <cellStyle name="常规 5 3 4 2 2" xfId="1750"/>
    <cellStyle name="常规 5 3 4 2 3" xfId="1751"/>
    <cellStyle name="常规 5 3 4 2_1预算汇总1227" xfId="1752"/>
    <cellStyle name="常规 5 3 4 3" xfId="1753"/>
    <cellStyle name="常规 5 3 4_1预算汇总1227" xfId="1754"/>
    <cellStyle name="常规 5 3 5" xfId="1755"/>
    <cellStyle name="常规 5 3 5 2" xfId="1756"/>
    <cellStyle name="常规 5 3 5 3" xfId="1757"/>
    <cellStyle name="常规 5 3 5_1预算汇总1227" xfId="1758"/>
    <cellStyle name="常规 5 3 6" xfId="1759"/>
    <cellStyle name="常规 5 3_1预算汇总1227" xfId="1760"/>
    <cellStyle name="常规 5 4" xfId="1761"/>
    <cellStyle name="常规 5 4 2" xfId="1762"/>
    <cellStyle name="常规 5 4 3" xfId="1763"/>
    <cellStyle name="常规 5 4_1预算汇总1227" xfId="1764"/>
    <cellStyle name="常规 5 5" xfId="1765"/>
    <cellStyle name="常规 5_1预算汇总1227" xfId="1766"/>
    <cellStyle name="常规 6" xfId="1767"/>
    <cellStyle name="常规 6 2" xfId="1768"/>
    <cellStyle name="常规 6 2 2" xfId="1769"/>
    <cellStyle name="常规 6 2 2 2" xfId="1770"/>
    <cellStyle name="常规 6 2 2 3" xfId="1771"/>
    <cellStyle name="常规 6 2 2_1预算汇总1227" xfId="1772"/>
    <cellStyle name="常规 6 2 3" xfId="1773"/>
    <cellStyle name="常规 6 2_1预算汇总1227" xfId="1774"/>
    <cellStyle name="常规 6 3" xfId="1775"/>
    <cellStyle name="常规 6 3 2" xfId="1776"/>
    <cellStyle name="常规 6 3 3" xfId="1777"/>
    <cellStyle name="常规 6 3_1预算汇总1227" xfId="1778"/>
    <cellStyle name="常规 6 4" xfId="1779"/>
    <cellStyle name="常规 6_1预算汇总1227" xfId="1780"/>
    <cellStyle name="常规 7" xfId="1781"/>
    <cellStyle name="常规 7 2" xfId="1782"/>
    <cellStyle name="常规 7 2 2" xfId="1783"/>
    <cellStyle name="常规 7 2 2 2" xfId="1784"/>
    <cellStyle name="常规 7 2 2 3" xfId="1785"/>
    <cellStyle name="常规 7 2 2_1预算汇总1227" xfId="1786"/>
    <cellStyle name="常规 7 2 3" xfId="1787"/>
    <cellStyle name="常规 7 2_1预算汇总1227" xfId="1788"/>
    <cellStyle name="常规 7 3" xfId="1789"/>
    <cellStyle name="常规 7 3 2" xfId="1790"/>
    <cellStyle name="常规 7 3 3" xfId="1791"/>
    <cellStyle name="常规 7 3_1预算汇总1227" xfId="1792"/>
    <cellStyle name="常规 7 4" xfId="1793"/>
    <cellStyle name="常规 7_1预算汇总1227" xfId="1794"/>
    <cellStyle name="常规 8" xfId="1795"/>
    <cellStyle name="常规 8 2" xfId="1796"/>
    <cellStyle name="常规 8 2 2" xfId="1797"/>
    <cellStyle name="常规 8 2 2 2" xfId="1798"/>
    <cellStyle name="常规 8 2 2 3" xfId="1799"/>
    <cellStyle name="常规 8 2 2_1预算汇总1227" xfId="1800"/>
    <cellStyle name="常规 8 2 3" xfId="1801"/>
    <cellStyle name="常规 8 2_1预算汇总1227" xfId="1802"/>
    <cellStyle name="常规 8 3" xfId="1803"/>
    <cellStyle name="常规 8 3 2" xfId="1804"/>
    <cellStyle name="常规 8 3 3" xfId="1805"/>
    <cellStyle name="常规 8 3_1预算汇总1227" xfId="1806"/>
    <cellStyle name="常规 8 4" xfId="1807"/>
    <cellStyle name="常规 8_1预算汇总1227" xfId="1808"/>
    <cellStyle name="常规 9" xfId="1809"/>
    <cellStyle name="常规 9 2" xfId="1810"/>
    <cellStyle name="常规 9 2 2" xfId="1811"/>
    <cellStyle name="常规 9 2 3" xfId="1812"/>
    <cellStyle name="常规 9 2_1预算汇总1227" xfId="1813"/>
    <cellStyle name="常规 9 3" xfId="1814"/>
    <cellStyle name="常规 9_1预算汇总1227" xfId="1815"/>
    <cellStyle name="常规_2017年稷山县社会保险基金预算修改后" xfId="1816"/>
    <cellStyle name="常规_2020项目预算表0108" xfId="1817"/>
    <cellStyle name="常规_Book1" xfId="1818"/>
    <cellStyle name="常规_Book1_2019年预算执行及2020年预算草案0413" xfId="1819"/>
    <cellStyle name="常规_财政报表（总表）" xfId="1820"/>
    <cellStyle name="常规_稷山县2016年财政总决算" xfId="1821"/>
    <cellStyle name="常规_三公经费表" xfId="1822"/>
    <cellStyle name="Hyperlink" xfId="1823"/>
    <cellStyle name="好" xfId="1824"/>
    <cellStyle name="好 2" xfId="1825"/>
    <cellStyle name="好 2 2" xfId="1826"/>
    <cellStyle name="好 2 2 2" xfId="1827"/>
    <cellStyle name="好 2 2 2 2" xfId="1828"/>
    <cellStyle name="好 2 2 2 3" xfId="1829"/>
    <cellStyle name="好 2 2 3" xfId="1830"/>
    <cellStyle name="好 2 3" xfId="1831"/>
    <cellStyle name="好 2 3 2" xfId="1832"/>
    <cellStyle name="好 2 3 3" xfId="1833"/>
    <cellStyle name="好 2 4" xfId="1834"/>
    <cellStyle name="好 3" xfId="1835"/>
    <cellStyle name="好 3 2" xfId="1836"/>
    <cellStyle name="好 3 2 2" xfId="1837"/>
    <cellStyle name="好 3 2 2 2" xfId="1838"/>
    <cellStyle name="好 3 2 2 3" xfId="1839"/>
    <cellStyle name="好 3 2 3" xfId="1840"/>
    <cellStyle name="好 3 3" xfId="1841"/>
    <cellStyle name="好 3 3 2" xfId="1842"/>
    <cellStyle name="好 3 3 3" xfId="1843"/>
    <cellStyle name="好 3 4" xfId="1844"/>
    <cellStyle name="好 4" xfId="1845"/>
    <cellStyle name="好 4 2" xfId="1846"/>
    <cellStyle name="好 4 2 2" xfId="1847"/>
    <cellStyle name="好 4 2 2 2" xfId="1848"/>
    <cellStyle name="好 4 2 2 3" xfId="1849"/>
    <cellStyle name="好 4 2 3" xfId="1850"/>
    <cellStyle name="好 4 3" xfId="1851"/>
    <cellStyle name="好 4 3 2" xfId="1852"/>
    <cellStyle name="好 4 3 3" xfId="1853"/>
    <cellStyle name="好 4 4" xfId="1854"/>
    <cellStyle name="好 5" xfId="1855"/>
    <cellStyle name="好 5 2" xfId="1856"/>
    <cellStyle name="好 5 2 2" xfId="1857"/>
    <cellStyle name="好 5 2 2 2" xfId="1858"/>
    <cellStyle name="好 5 2 2 3" xfId="1859"/>
    <cellStyle name="好 5 2 3" xfId="1860"/>
    <cellStyle name="好 5 3" xfId="1861"/>
    <cellStyle name="好 5 3 2" xfId="1862"/>
    <cellStyle name="好 5 3 3" xfId="1863"/>
    <cellStyle name="好 5 4" xfId="1864"/>
    <cellStyle name="好_2016年公共财政收支决算总表表三" xfId="1865"/>
    <cellStyle name="好_2016年公共财政收支决算总表表三 2" xfId="1866"/>
    <cellStyle name="好_2016年公共财政收支决算总表表三 2 2" xfId="1867"/>
    <cellStyle name="好_2016年公共财政收支决算总表表三 2 2 2" xfId="1868"/>
    <cellStyle name="好_2016年公共财政收支决算总表表三 2 2 3" xfId="1869"/>
    <cellStyle name="好_2016年公共财政收支决算总表表三 2 3" xfId="1870"/>
    <cellStyle name="好_2016年公共财政收支决算总表表三 3" xfId="1871"/>
    <cellStyle name="好_2016年公共财政收支决算总表表三 3 2" xfId="1872"/>
    <cellStyle name="好_2016年公共财政收支决算总表表三 3 3" xfId="1873"/>
    <cellStyle name="好_2016年公共财政收支决算总表表三 4" xfId="1874"/>
    <cellStyle name="好_2017年预算债券安排重点工程支出情况" xfId="1875"/>
    <cellStyle name="好_2017年预算债券安排重点工程支出情况 2" xfId="1876"/>
    <cellStyle name="好_2017年预算债券安排重点工程支出情况 2 2" xfId="1877"/>
    <cellStyle name="好_2017年预算债券安排重点工程支出情况 2 2 2" xfId="1878"/>
    <cellStyle name="好_2017年预算债券安排重点工程支出情况 2 2 3" xfId="1879"/>
    <cellStyle name="好_2017年预算债券安排重点工程支出情况 2 3" xfId="1880"/>
    <cellStyle name="好_2017年预算债券安排重点工程支出情况 3" xfId="1881"/>
    <cellStyle name="好_2017年预算债券安排重点工程支出情况 3 2" xfId="1882"/>
    <cellStyle name="好_2017年预算债券安排重点工程支出情况 3 3" xfId="1883"/>
    <cellStyle name="好_2017年预算债券安排重点工程支出情况 4" xfId="1884"/>
    <cellStyle name="好_2018年部门预算项目支出申报表" xfId="1885"/>
    <cellStyle name="好_2018年部门预算项目支出申报表 2" xfId="1886"/>
    <cellStyle name="好_2018年部门预算项目支出申报表 2 2" xfId="1887"/>
    <cellStyle name="好_2018年部门预算项目支出申报表 2 2 2" xfId="1888"/>
    <cellStyle name="好_2018年部门预算项目支出申报表 2 2 3" xfId="1889"/>
    <cellStyle name="好_2018年部门预算项目支出申报表 2 3" xfId="1890"/>
    <cellStyle name="好_2018年部门预算项目支出申报表 3" xfId="1891"/>
    <cellStyle name="好_2018年部门预算项目支出申报表 3 2" xfId="1892"/>
    <cellStyle name="好_2018年部门预算项目支出申报表 3 3" xfId="1893"/>
    <cellStyle name="好_2018年部门预算项目支出申报表 4" xfId="1894"/>
    <cellStyle name="好_2018年预算（A3幅面）" xfId="1895"/>
    <cellStyle name="好_2018年预算（A3幅面） 2" xfId="1896"/>
    <cellStyle name="好_2018年预算（A3幅面） 2 2" xfId="1897"/>
    <cellStyle name="好_2018年预算（A3幅面） 2 2 2" xfId="1898"/>
    <cellStyle name="好_2018年预算（A3幅面） 2 2 3" xfId="1899"/>
    <cellStyle name="好_2018年预算（A3幅面） 2 3" xfId="1900"/>
    <cellStyle name="好_2018年预算（A3幅面） 3" xfId="1901"/>
    <cellStyle name="好_2018年预算（A3幅面） 3 2" xfId="1902"/>
    <cellStyle name="好_2018年预算（A3幅面） 3 3" xfId="1903"/>
    <cellStyle name="好_2018年预算（A3幅面） 4" xfId="1904"/>
    <cellStyle name="好_2018年预算（A3幅面0313）" xfId="1905"/>
    <cellStyle name="好_2018年预算（A3幅面0313）_1预算汇总1227" xfId="1906"/>
    <cellStyle name="好_2018年预算（A3幅面0313）_2020预留" xfId="1907"/>
    <cellStyle name="好_2018年预算（A3幅面0313）_2020总预算" xfId="1908"/>
    <cellStyle name="好_2018年预算（A3幅面0327）" xfId="1909"/>
    <cellStyle name="好_2018年预算（A3幅面0327） 2" xfId="1910"/>
    <cellStyle name="好_2018年预算（A3幅面0327） 2 2" xfId="1911"/>
    <cellStyle name="好_2018年预算（A3幅面0327） 2 2 2" xfId="1912"/>
    <cellStyle name="好_2018年预算（A3幅面0327） 2 2 3" xfId="1913"/>
    <cellStyle name="好_2018年预算（A3幅面0327） 2 3" xfId="1914"/>
    <cellStyle name="好_2018年预算（A3幅面0327） 3" xfId="1915"/>
    <cellStyle name="好_2018年预算（A3幅面0327） 3 2" xfId="1916"/>
    <cellStyle name="好_2018年预算（A3幅面0327） 3 3" xfId="1917"/>
    <cellStyle name="好_2018年预算（A3幅面0327） 4" xfId="1918"/>
    <cellStyle name="好_2018年预算项目申报表(2月5日新）" xfId="1919"/>
    <cellStyle name="好_2018年预算项目申报表(2月5日新） 2" xfId="1920"/>
    <cellStyle name="好_2018年预算项目申报表(2月5日新） 2 2" xfId="1921"/>
    <cellStyle name="好_2018年预算项目申报表(2月5日新） 2 2 2" xfId="1922"/>
    <cellStyle name="好_2018年预算项目申报表(2月5日新） 2 2 3" xfId="1923"/>
    <cellStyle name="好_2018年预算项目申报表(2月5日新） 2 3" xfId="1924"/>
    <cellStyle name="好_2018年预算项目申报表(2月5日新） 3" xfId="1925"/>
    <cellStyle name="好_2018年预算项目申报表(2月5日新） 3 2" xfId="1926"/>
    <cellStyle name="好_2018年预算项目申报表(2月5日新） 3 3" xfId="1927"/>
    <cellStyle name="好_2018年预算项目申报表(2月5日新） 4" xfId="1928"/>
    <cellStyle name="好_2019年县级项目申报表0106" xfId="1929"/>
    <cellStyle name="好_2019年县级项目申报表0106_2019年财政收支预算表01091" xfId="1930"/>
    <cellStyle name="好_2019年县级项目申报表0106_Book5" xfId="1931"/>
    <cellStyle name="好_2019年县级项目申报表0106_建设项目按进度分类情况汇总表 " xfId="1932"/>
    <cellStyle name="好_2019年总预算 -最终基础数字" xfId="1933"/>
    <cellStyle name="好_Book2" xfId="1934"/>
    <cellStyle name="好_Book2 2" xfId="1935"/>
    <cellStyle name="好_Book2 2 2" xfId="1936"/>
    <cellStyle name="好_Book2 2 2 2" xfId="1937"/>
    <cellStyle name="好_Book2 2 2 3" xfId="1938"/>
    <cellStyle name="好_Book2 2 3" xfId="1939"/>
    <cellStyle name="好_Book2 3" xfId="1940"/>
    <cellStyle name="好_Book2 3 2" xfId="1941"/>
    <cellStyle name="好_Book2 3 3" xfId="1942"/>
    <cellStyle name="好_Book2 4" xfId="1943"/>
    <cellStyle name="好_行政政法股2019年县级部门预算项目支出申报表（新）" xfId="1944"/>
    <cellStyle name="好_行政政法股2019年县级部门预算项目支出申报表（新）_2019年财政收支预算表01091" xfId="1945"/>
    <cellStyle name="好_行政政法股2019年县级部门预算项目支出申报表（新）_Book5" xfId="1946"/>
    <cellStyle name="好_行政政法股2019年县级部门预算项目支出申报表（新）_建设项目按进度分类情况汇总表 " xfId="1947"/>
    <cellStyle name="好_稷山2017年地方财政预算表(一审)" xfId="1948"/>
    <cellStyle name="好_建一股2018年部门预算项目支出申报表" xfId="1949"/>
    <cellStyle name="好_建一股2018年部门预算项目支出申报表 2" xfId="1950"/>
    <cellStyle name="好_建一股2018年部门预算项目支出申报表 2 2" xfId="1951"/>
    <cellStyle name="好_建一股2018年部门预算项目支出申报表 2 2 2" xfId="1952"/>
    <cellStyle name="好_建一股2018年部门预算项目支出申报表 2 2 3" xfId="1953"/>
    <cellStyle name="好_建一股2018年部门预算项目支出申报表 2 3" xfId="1954"/>
    <cellStyle name="好_建一股2018年部门预算项目支出申报表 3" xfId="1955"/>
    <cellStyle name="好_建一股2018年部门预算项目支出申报表 3 2" xfId="1956"/>
    <cellStyle name="好_建一股2018年部门预算项目支出申报表 3 3" xfId="1957"/>
    <cellStyle name="好_建一股2018年部门预算项目支出申报表 4" xfId="1958"/>
    <cellStyle name="好_教科文2018年部门预算项目支出申报表" xfId="1959"/>
    <cellStyle name="好_教科文2018年部门预算项目支出申报表 2" xfId="1960"/>
    <cellStyle name="好_教科文2018年部门预算项目支出申报表 2 2" xfId="1961"/>
    <cellStyle name="好_教科文2018年部门预算项目支出申报表 2 2 2" xfId="1962"/>
    <cellStyle name="好_教科文2018年部门预算项目支出申报表 2 2 3" xfId="1963"/>
    <cellStyle name="好_教科文2018年部门预算项目支出申报表 2 3" xfId="1964"/>
    <cellStyle name="好_教科文2018年部门预算项目支出申报表 3" xfId="1965"/>
    <cellStyle name="好_教科文2018年部门预算项目支出申报表 3 2" xfId="1966"/>
    <cellStyle name="好_教科文2018年部门预算项目支出申报表 3 3" xfId="1967"/>
    <cellStyle name="好_教科文2018年部门预算项目支出申报表 4" xfId="1968"/>
    <cellStyle name="好_教科文2019年项目申报表" xfId="1969"/>
    <cellStyle name="好_教科文2019年项目申报表_1预算汇总1227" xfId="1970"/>
    <cellStyle name="好_教科文2019年项目申报表_2019年财政收支预算表01091" xfId="1971"/>
    <cellStyle name="好_教科文2019年项目申报表_2019年财政收支预算表0116" xfId="1972"/>
    <cellStyle name="好_教科文2019年项目申报表_2020预留" xfId="1973"/>
    <cellStyle name="好_教科文2019年项目申报表_2020总预算" xfId="1974"/>
    <cellStyle name="好_教科文2019年项目申报表_Book5" xfId="1975"/>
    <cellStyle name="好_教科文2019年项目申报表_建设项目按进度分类情况汇总表 " xfId="1976"/>
    <cellStyle name="好_经建二股2018年部门预算项目支出申报表" xfId="1977"/>
    <cellStyle name="好_经建二股2018年部门预算项目支出申报表 2" xfId="1978"/>
    <cellStyle name="好_经建二股2018年部门预算项目支出申报表 2 2" xfId="1979"/>
    <cellStyle name="好_经建二股2018年部门预算项目支出申报表 2 2 2" xfId="1980"/>
    <cellStyle name="好_经建二股2018年部门预算项目支出申报表 2 2 3" xfId="1981"/>
    <cellStyle name="好_经建二股2018年部门预算项目支出申报表 2 3" xfId="1982"/>
    <cellStyle name="好_经建二股2018年部门预算项目支出申报表 3" xfId="1983"/>
    <cellStyle name="好_经建二股2018年部门预算项目支出申报表 3 2" xfId="1984"/>
    <cellStyle name="好_经建二股2018年部门预算项目支出申报表 3 3" xfId="1985"/>
    <cellStyle name="好_经建二股2018年部门预算项目支出申报表 4" xfId="1986"/>
    <cellStyle name="好_经建二股2019年县级项目申报表0106 2019.1.6" xfId="1987"/>
    <cellStyle name="好_经建二股2019年县级项目申报表0106 2019.1.6_2019年财政收支预算表01091" xfId="1988"/>
    <cellStyle name="好_经建二股2019年县级项目申报表0106 2019.1.6_Book5" xfId="1989"/>
    <cellStyle name="好_经建二股2019年县级项目申报表0106 2019.1.6_建设项目按进度分类情况汇总表 " xfId="1990"/>
    <cellStyle name="好_临猗县2016年新增专项债券项目申报情况表" xfId="1991"/>
    <cellStyle name="好_临猗县2016年新增专项债券项目申报情况表 2" xfId="1992"/>
    <cellStyle name="好_临猗县2016年新增专项债券项目申报情况表 2 2" xfId="1993"/>
    <cellStyle name="好_临猗县2016年新增专项债券项目申报情况表 2 2 2" xfId="1994"/>
    <cellStyle name="好_临猗县2016年新增专项债券项目申报情况表 2 2 2 2" xfId="1995"/>
    <cellStyle name="好_临猗县2016年新增专项债券项目申报情况表 2 2 2 3" xfId="1996"/>
    <cellStyle name="好_临猗县2016年新增专项债券项目申报情况表 2 2 3" xfId="1997"/>
    <cellStyle name="好_临猗县2016年新增专项债券项目申报情况表 2 3" xfId="1998"/>
    <cellStyle name="好_临猗县2016年新增专项债券项目申报情况表 2 3 2" xfId="1999"/>
    <cellStyle name="好_临猗县2016年新增专项债券项目申报情况表 2 3 3" xfId="2000"/>
    <cellStyle name="好_临猗县2016年新增专项债券项目申报情况表 2 4" xfId="2001"/>
    <cellStyle name="好_临猗县2016年新增专项债券项目申报情况表 2_2018年预算（A3幅面）" xfId="2002"/>
    <cellStyle name="好_临猗县2016年新增专项债券项目申报情况表 2_2018年预算（A3幅面） 2" xfId="2003"/>
    <cellStyle name="好_临猗县2016年新增专项债券项目申报情况表 2_2018年预算（A3幅面） 2 2" xfId="2004"/>
    <cellStyle name="好_临猗县2016年新增专项债券项目申报情况表 2_2018年预算（A3幅面） 2 2 2" xfId="2005"/>
    <cellStyle name="好_临猗县2016年新增专项债券项目申报情况表 2_2018年预算（A3幅面） 2 2 3" xfId="2006"/>
    <cellStyle name="好_临猗县2016年新增专项债券项目申报情况表 2_2018年预算（A3幅面） 2 3" xfId="2007"/>
    <cellStyle name="好_临猗县2016年新增专项债券项目申报情况表 2_2018年预算（A3幅面） 3" xfId="2008"/>
    <cellStyle name="好_临猗县2016年新增专项债券项目申报情况表 2_2018年预算（A3幅面） 3 2" xfId="2009"/>
    <cellStyle name="好_临猗县2016年新增专项债券项目申报情况表 2_2018年预算（A3幅面） 3 3" xfId="2010"/>
    <cellStyle name="好_临猗县2016年新增专项债券项目申报情况表 2_2018年预算（A3幅面） 4" xfId="2011"/>
    <cellStyle name="好_临猗县2016年新增专项债券项目申报情况表 2_2018年预算（A3幅面0313）" xfId="2012"/>
    <cellStyle name="好_临猗县2016年新增专项债券项目申报情况表 2_2018年预算（A3幅面0313）_1预算汇总1227" xfId="2013"/>
    <cellStyle name="好_临猗县2016年新增专项债券项目申报情况表 2_2018年预算（A3幅面0313）_2020预留" xfId="2014"/>
    <cellStyle name="好_临猗县2016年新增专项债券项目申报情况表 2_2018年预算（A3幅面0313）_2020总预算" xfId="2015"/>
    <cellStyle name="好_临猗县2016年新增专项债券项目申报情况表 2_2018年预算（A3幅面0327）" xfId="2016"/>
    <cellStyle name="好_临猗县2016年新增专项债券项目申报情况表 2_2018年预算（A3幅面0327） 2" xfId="2017"/>
    <cellStyle name="好_临猗县2016年新增专项债券项目申报情况表 2_2018年预算（A3幅面0327） 2 2" xfId="2018"/>
    <cellStyle name="好_临猗县2016年新增专项债券项目申报情况表 2_2018年预算（A3幅面0327） 2 2 2" xfId="2019"/>
    <cellStyle name="好_临猗县2016年新增专项债券项目申报情况表 2_2018年预算（A3幅面0327） 2 2 3" xfId="2020"/>
    <cellStyle name="好_临猗县2016年新增专项债券项目申报情况表 2_2018年预算（A3幅面0327） 2 3" xfId="2021"/>
    <cellStyle name="好_临猗县2016年新增专项债券项目申报情况表 2_2018年预算（A3幅面0327） 3" xfId="2022"/>
    <cellStyle name="好_临猗县2016年新增专项债券项目申报情况表 2_2018年预算（A3幅面0327） 3 2" xfId="2023"/>
    <cellStyle name="好_临猗县2016年新增专项债券项目申报情况表 2_2018年预算（A3幅面0327） 3 3" xfId="2024"/>
    <cellStyle name="好_临猗县2016年新增专项债券项目申报情况表 2_2018年预算（A3幅面0327） 4" xfId="2025"/>
    <cellStyle name="好_临猗县2016年新增专项债券项目申报情况表 3" xfId="2026"/>
    <cellStyle name="好_临猗县2016年新增专项债券项目申报情况表 3 2" xfId="2027"/>
    <cellStyle name="好_临猗县2016年新增专项债券项目申报情况表 3 2 2" xfId="2028"/>
    <cellStyle name="好_临猗县2016年新增专项债券项目申报情况表 3 2 2 2" xfId="2029"/>
    <cellStyle name="好_临猗县2016年新增专项债券项目申报情况表 3 2 2 3" xfId="2030"/>
    <cellStyle name="好_临猗县2016年新增专项债券项目申报情况表 3 2 3" xfId="2031"/>
    <cellStyle name="好_临猗县2016年新增专项债券项目申报情况表 3 3" xfId="2032"/>
    <cellStyle name="好_临猗县2016年新增专项债券项目申报情况表 3 3 2" xfId="2033"/>
    <cellStyle name="好_临猗县2016年新增专项债券项目申报情况表 3 3 3" xfId="2034"/>
    <cellStyle name="好_临猗县2016年新增专项债券项目申报情况表 3 4" xfId="2035"/>
    <cellStyle name="好_临猗县2016年新增专项债券项目申报情况表 3_2018年预算（A3幅面）" xfId="2036"/>
    <cellStyle name="好_临猗县2016年新增专项债券项目申报情况表 3_2018年预算（A3幅面） 2" xfId="2037"/>
    <cellStyle name="好_临猗县2016年新增专项债券项目申报情况表 3_2018年预算（A3幅面） 2 2" xfId="2038"/>
    <cellStyle name="好_临猗县2016年新增专项债券项目申报情况表 3_2018年预算（A3幅面） 2 2 2" xfId="2039"/>
    <cellStyle name="好_临猗县2016年新增专项债券项目申报情况表 3_2018年预算（A3幅面） 2 2 3" xfId="2040"/>
    <cellStyle name="好_临猗县2016年新增专项债券项目申报情况表 3_2018年预算（A3幅面） 2 3" xfId="2041"/>
    <cellStyle name="好_临猗县2016年新增专项债券项目申报情况表 3_2018年预算（A3幅面） 3" xfId="2042"/>
    <cellStyle name="好_临猗县2016年新增专项债券项目申报情况表 3_2018年预算（A3幅面） 3 2" xfId="2043"/>
    <cellStyle name="好_临猗县2016年新增专项债券项目申报情况表 3_2018年预算（A3幅面） 3 3" xfId="2044"/>
    <cellStyle name="好_临猗县2016年新增专项债券项目申报情况表 3_2018年预算（A3幅面） 4" xfId="2045"/>
    <cellStyle name="好_临猗县2016年新增专项债券项目申报情况表 3_2018年预算（A3幅面0313）" xfId="2046"/>
    <cellStyle name="好_临猗县2016年新增专项债券项目申报情况表 3_2018年预算（A3幅面0313）_1预算汇总1227" xfId="2047"/>
    <cellStyle name="好_临猗县2016年新增专项债券项目申报情况表 3_2018年预算（A3幅面0313）_2020预留" xfId="2048"/>
    <cellStyle name="好_临猗县2016年新增专项债券项目申报情况表 3_2018年预算（A3幅面0313）_2020总预算" xfId="2049"/>
    <cellStyle name="好_临猗县2016年新增专项债券项目申报情况表 3_2018年预算（A3幅面0327）" xfId="2050"/>
    <cellStyle name="好_临猗县2016年新增专项债券项目申报情况表 3_2018年预算（A3幅面0327） 2" xfId="2051"/>
    <cellStyle name="好_临猗县2016年新增专项债券项目申报情况表 3_2018年预算（A3幅面0327） 2 2" xfId="2052"/>
    <cellStyle name="好_临猗县2016年新增专项债券项目申报情况表 3_2018年预算（A3幅面0327） 2 2 2" xfId="2053"/>
    <cellStyle name="好_临猗县2016年新增专项债券项目申报情况表 3_2018年预算（A3幅面0327） 2 2 3" xfId="2054"/>
    <cellStyle name="好_临猗县2016年新增专项债券项目申报情况表 3_2018年预算（A3幅面0327） 2 3" xfId="2055"/>
    <cellStyle name="好_临猗县2016年新增专项债券项目申报情况表 3_2018年预算（A3幅面0327） 3" xfId="2056"/>
    <cellStyle name="好_临猗县2016年新增专项债券项目申报情况表 3_2018年预算（A3幅面0327） 3 2" xfId="2057"/>
    <cellStyle name="好_临猗县2016年新增专项债券项目申报情况表 3_2018年预算（A3幅面0327） 3 3" xfId="2058"/>
    <cellStyle name="好_临猗县2016年新增专项债券项目申报情况表 3_2018年预算（A3幅面0327） 4" xfId="2059"/>
    <cellStyle name="好_临猗县2016年新增专项债券项目申报情况表 4" xfId="2060"/>
    <cellStyle name="好_临猗县2016年新增专项债券项目申报情况表 4 2" xfId="2061"/>
    <cellStyle name="好_临猗县2016年新增专项债券项目申报情况表 4 2 2" xfId="2062"/>
    <cellStyle name="好_临猗县2016年新增专项债券项目申报情况表 4 2 3" xfId="2063"/>
    <cellStyle name="好_临猗县2016年新增专项债券项目申报情况表 4 3" xfId="2064"/>
    <cellStyle name="好_临猗县2016年新增专项债券项目申报情况表 5" xfId="2065"/>
    <cellStyle name="好_临猗县2016年新增专项债券项目申报情况表 5 2" xfId="2066"/>
    <cellStyle name="好_临猗县2016年新增专项债券项目申报情况表 5 3" xfId="2067"/>
    <cellStyle name="好_临猗县2016年新增专项债券项目申报情况表 6" xfId="2068"/>
    <cellStyle name="好_临猗县2016年新增专项债券项目申报情况表_2018年预算（A3幅面）" xfId="2069"/>
    <cellStyle name="好_临猗县2016年新增专项债券项目申报情况表_2018年预算（A3幅面） 2" xfId="2070"/>
    <cellStyle name="好_临猗县2016年新增专项债券项目申报情况表_2018年预算（A3幅面） 2 2" xfId="2071"/>
    <cellStyle name="好_临猗县2016年新增专项债券项目申报情况表_2018年预算（A3幅面） 2 2 2" xfId="2072"/>
    <cellStyle name="好_临猗县2016年新增专项债券项目申报情况表_2018年预算（A3幅面） 2 2 3" xfId="2073"/>
    <cellStyle name="好_临猗县2016年新增专项债券项目申报情况表_2018年预算（A3幅面） 2 3" xfId="2074"/>
    <cellStyle name="好_临猗县2016年新增专项债券项目申报情况表_2018年预算（A3幅面） 3" xfId="2075"/>
    <cellStyle name="好_临猗县2016年新增专项债券项目申报情况表_2018年预算（A3幅面） 3 2" xfId="2076"/>
    <cellStyle name="好_临猗县2016年新增专项债券项目申报情况表_2018年预算（A3幅面） 3 3" xfId="2077"/>
    <cellStyle name="好_临猗县2016年新增专项债券项目申报情况表_2018年预算（A3幅面） 4" xfId="2078"/>
    <cellStyle name="好_临猗县2016年新增专项债券项目申报情况表_2018年预算（A3幅面0313）" xfId="2079"/>
    <cellStyle name="好_临猗县2016年新增专项债券项目申报情况表_2018年预算（A3幅面0313）_1预算汇总1227" xfId="2080"/>
    <cellStyle name="好_临猗县2016年新增专项债券项目申报情况表_2018年预算（A3幅面0313）_2020预留" xfId="2081"/>
    <cellStyle name="好_临猗县2016年新增专项债券项目申报情况表_2018年预算（A3幅面0313）_2020总预算" xfId="2082"/>
    <cellStyle name="好_临猗县2016年新增专项债券项目申报情况表_2018年预算（A3幅面0327）" xfId="2083"/>
    <cellStyle name="好_临猗县2016年新增专项债券项目申报情况表_2018年预算（A3幅面0327） 2" xfId="2084"/>
    <cellStyle name="好_临猗县2016年新增专项债券项目申报情况表_2018年预算（A3幅面0327） 2 2" xfId="2085"/>
    <cellStyle name="好_临猗县2016年新增专项债券项目申报情况表_2018年预算（A3幅面0327） 2 2 2" xfId="2086"/>
    <cellStyle name="好_临猗县2016年新增专项债券项目申报情况表_2018年预算（A3幅面0327） 2 2 3" xfId="2087"/>
    <cellStyle name="好_临猗县2016年新增专项债券项目申报情况表_2018年预算（A3幅面0327） 2 3" xfId="2088"/>
    <cellStyle name="好_临猗县2016年新增专项债券项目申报情况表_2018年预算（A3幅面0327） 3" xfId="2089"/>
    <cellStyle name="好_临猗县2016年新增专项债券项目申报情况表_2018年预算（A3幅面0327） 3 2" xfId="2090"/>
    <cellStyle name="好_临猗县2016年新增专项债券项目申报情况表_2018年预算（A3幅面0327） 3 3" xfId="2091"/>
    <cellStyle name="好_临猗县2016年新增专项债券项目申报情况表_2018年预算（A3幅面0327） 4" xfId="2092"/>
    <cellStyle name="好_临猗县2019年地方财政预算表--市发县--审核模版（使用此模版上报）" xfId="2093"/>
    <cellStyle name="好_农业股2019年县级部门预算项目支出申报表(0105调整)(1)" xfId="2094"/>
    <cellStyle name="好_农业股2019年县级项目申报表0106" xfId="2095"/>
    <cellStyle name="好_项目汇总" xfId="2096"/>
    <cellStyle name="好_项目汇总_2019年财政收支预算表01091" xfId="2097"/>
    <cellStyle name="好_项目汇总_Book5" xfId="2098"/>
    <cellStyle name="好_项目汇总_建设项目按进度分类情况汇总表 " xfId="2099"/>
    <cellStyle name="汇总" xfId="2100"/>
    <cellStyle name="汇总 2" xfId="2101"/>
    <cellStyle name="汇总 2 2" xfId="2102"/>
    <cellStyle name="汇总 2 2 2" xfId="2103"/>
    <cellStyle name="汇总 2 2 2 2" xfId="2104"/>
    <cellStyle name="汇总 2 2 2 3" xfId="2105"/>
    <cellStyle name="汇总 2 2 3" xfId="2106"/>
    <cellStyle name="汇总 2 3" xfId="2107"/>
    <cellStyle name="汇总 2 3 2" xfId="2108"/>
    <cellStyle name="汇总 2 3 3" xfId="2109"/>
    <cellStyle name="汇总 2 4" xfId="2110"/>
    <cellStyle name="汇总 3" xfId="2111"/>
    <cellStyle name="汇总 3 2" xfId="2112"/>
    <cellStyle name="汇总 3 2 2" xfId="2113"/>
    <cellStyle name="汇总 3 2 2 2" xfId="2114"/>
    <cellStyle name="汇总 3 2 2 3" xfId="2115"/>
    <cellStyle name="汇总 3 2 3" xfId="2116"/>
    <cellStyle name="汇总 3 3" xfId="2117"/>
    <cellStyle name="汇总 3 3 2" xfId="2118"/>
    <cellStyle name="汇总 3 3 3" xfId="2119"/>
    <cellStyle name="汇总 3 4" xfId="2120"/>
    <cellStyle name="汇总_2019年公共预算收入预算" xfId="2121"/>
    <cellStyle name="Currency" xfId="2122"/>
    <cellStyle name="Currency [0]" xfId="2123"/>
    <cellStyle name="计算" xfId="2124"/>
    <cellStyle name="计算 2" xfId="2125"/>
    <cellStyle name="计算 2 2" xfId="2126"/>
    <cellStyle name="计算 2 2 2" xfId="2127"/>
    <cellStyle name="计算 2 2 2 2" xfId="2128"/>
    <cellStyle name="计算 2 2 2 3" xfId="2129"/>
    <cellStyle name="计算 2 2 3" xfId="2130"/>
    <cellStyle name="计算 2 3" xfId="2131"/>
    <cellStyle name="计算 2 3 2" xfId="2132"/>
    <cellStyle name="计算 2 3 3" xfId="2133"/>
    <cellStyle name="计算 2 4" xfId="2134"/>
    <cellStyle name="计算 3" xfId="2135"/>
    <cellStyle name="计算 3 2" xfId="2136"/>
    <cellStyle name="计算 3 2 2" xfId="2137"/>
    <cellStyle name="计算 3 2 2 2" xfId="2138"/>
    <cellStyle name="计算 3 2 2 3" xfId="2139"/>
    <cellStyle name="计算 3 2 3" xfId="2140"/>
    <cellStyle name="计算 3 3" xfId="2141"/>
    <cellStyle name="计算 3 3 2" xfId="2142"/>
    <cellStyle name="计算 3 3 3" xfId="2143"/>
    <cellStyle name="计算 3 4" xfId="2144"/>
    <cellStyle name="计算 4" xfId="2145"/>
    <cellStyle name="计算 4 2" xfId="2146"/>
    <cellStyle name="计算 4 2 2" xfId="2147"/>
    <cellStyle name="计算 4 2 2 2" xfId="2148"/>
    <cellStyle name="计算 4 2 2 3" xfId="2149"/>
    <cellStyle name="计算 4 2 3" xfId="2150"/>
    <cellStyle name="计算 4 3" xfId="2151"/>
    <cellStyle name="计算 4 3 2" xfId="2152"/>
    <cellStyle name="计算 4 3 3" xfId="2153"/>
    <cellStyle name="计算 4 4" xfId="2154"/>
    <cellStyle name="计算 5" xfId="2155"/>
    <cellStyle name="计算 5 2" xfId="2156"/>
    <cellStyle name="计算 5 2 2" xfId="2157"/>
    <cellStyle name="计算 5 2 2 2" xfId="2158"/>
    <cellStyle name="计算 5 2 2 3" xfId="2159"/>
    <cellStyle name="计算 5 2 3" xfId="2160"/>
    <cellStyle name="计算 5 3" xfId="2161"/>
    <cellStyle name="计算 5 3 2" xfId="2162"/>
    <cellStyle name="计算 5 3 3" xfId="2163"/>
    <cellStyle name="计算 5 4" xfId="2164"/>
    <cellStyle name="计算_2017年预算债券安排重点工程支出情况" xfId="2165"/>
    <cellStyle name="检查单元格" xfId="2166"/>
    <cellStyle name="检查单元格 2" xfId="2167"/>
    <cellStyle name="检查单元格 2 2" xfId="2168"/>
    <cellStyle name="检查单元格 2 2 2" xfId="2169"/>
    <cellStyle name="检查单元格 2 2 2 2" xfId="2170"/>
    <cellStyle name="检查单元格 2 2 2 3" xfId="2171"/>
    <cellStyle name="检查单元格 2 2 3" xfId="2172"/>
    <cellStyle name="检查单元格 2 3" xfId="2173"/>
    <cellStyle name="检查单元格 2 3 2" xfId="2174"/>
    <cellStyle name="检查单元格 2 3 3" xfId="2175"/>
    <cellStyle name="检查单元格 2 4" xfId="2176"/>
    <cellStyle name="检查单元格 3" xfId="2177"/>
    <cellStyle name="检查单元格 3 2" xfId="2178"/>
    <cellStyle name="检查单元格 3 2 2" xfId="2179"/>
    <cellStyle name="检查单元格 3 2 2 2" xfId="2180"/>
    <cellStyle name="检查单元格 3 2 2 3" xfId="2181"/>
    <cellStyle name="检查单元格 3 2 3" xfId="2182"/>
    <cellStyle name="检查单元格 3 3" xfId="2183"/>
    <cellStyle name="检查单元格 3 3 2" xfId="2184"/>
    <cellStyle name="检查单元格 3 3 3" xfId="2185"/>
    <cellStyle name="检查单元格 3 4" xfId="2186"/>
    <cellStyle name="检查单元格 4" xfId="2187"/>
    <cellStyle name="检查单元格 4 2" xfId="2188"/>
    <cellStyle name="检查单元格 4 2 2" xfId="2189"/>
    <cellStyle name="检查单元格 4 2 2 2" xfId="2190"/>
    <cellStyle name="检查单元格 4 2 2 3" xfId="2191"/>
    <cellStyle name="检查单元格 4 2 3" xfId="2192"/>
    <cellStyle name="检查单元格 4 3" xfId="2193"/>
    <cellStyle name="检查单元格 4 3 2" xfId="2194"/>
    <cellStyle name="检查单元格 4 3 3" xfId="2195"/>
    <cellStyle name="检查单元格 4 4" xfId="2196"/>
    <cellStyle name="检查单元格 5" xfId="2197"/>
    <cellStyle name="检查单元格 5 2" xfId="2198"/>
    <cellStyle name="检查单元格 5 2 2" xfId="2199"/>
    <cellStyle name="检查单元格 5 2 2 2" xfId="2200"/>
    <cellStyle name="检查单元格 5 2 2 3" xfId="2201"/>
    <cellStyle name="检查单元格 5 2 3" xfId="2202"/>
    <cellStyle name="检查单元格 5 3" xfId="2203"/>
    <cellStyle name="检查单元格 5 3 2" xfId="2204"/>
    <cellStyle name="检查单元格 5 3 3" xfId="2205"/>
    <cellStyle name="检查单元格 5 4" xfId="2206"/>
    <cellStyle name="检查单元格_2017年预算债券安排重点工程支出情况" xfId="2207"/>
    <cellStyle name="解释性文本" xfId="2208"/>
    <cellStyle name="解释性文本 2" xfId="2209"/>
    <cellStyle name="解释性文本 2 2" xfId="2210"/>
    <cellStyle name="解释性文本 2 2 2" xfId="2211"/>
    <cellStyle name="解释性文本 2 2 2 2" xfId="2212"/>
    <cellStyle name="解释性文本 2 2 2 3" xfId="2213"/>
    <cellStyle name="解释性文本 2 2 3" xfId="2214"/>
    <cellStyle name="解释性文本 2 3" xfId="2215"/>
    <cellStyle name="解释性文本 2 3 2" xfId="2216"/>
    <cellStyle name="解释性文本 2 3 3" xfId="2217"/>
    <cellStyle name="解释性文本 2 4" xfId="2218"/>
    <cellStyle name="解释性文本 2_2020年重点项目（财政确定）11.22" xfId="2219"/>
    <cellStyle name="解释性文本 3" xfId="2220"/>
    <cellStyle name="解释性文本 3 2" xfId="2221"/>
    <cellStyle name="解释性文本 3 2 2" xfId="2222"/>
    <cellStyle name="解释性文本 3 2 2 2" xfId="2223"/>
    <cellStyle name="解释性文本 3 2 2 3" xfId="2224"/>
    <cellStyle name="解释性文本 3 2 3" xfId="2225"/>
    <cellStyle name="解释性文本 3 3" xfId="2226"/>
    <cellStyle name="解释性文本 3 3 2" xfId="2227"/>
    <cellStyle name="解释性文本 3 3 3" xfId="2228"/>
    <cellStyle name="解释性文本 3 4" xfId="2229"/>
    <cellStyle name="解释性文本_2019年县级项目申报表0106" xfId="2230"/>
    <cellStyle name="警告文本" xfId="2231"/>
    <cellStyle name="警告文本 2" xfId="2232"/>
    <cellStyle name="警告文本 2 2" xfId="2233"/>
    <cellStyle name="警告文本 2 2 2" xfId="2234"/>
    <cellStyle name="警告文本 2 2 2 2" xfId="2235"/>
    <cellStyle name="警告文本 2 2 2 3" xfId="2236"/>
    <cellStyle name="警告文本 2 2 3" xfId="2237"/>
    <cellStyle name="警告文本 2 3" xfId="2238"/>
    <cellStyle name="警告文本 2 3 2" xfId="2239"/>
    <cellStyle name="警告文本 2 3 3" xfId="2240"/>
    <cellStyle name="警告文本 2 4" xfId="2241"/>
    <cellStyle name="警告文本 3" xfId="2242"/>
    <cellStyle name="警告文本 3 2" xfId="2243"/>
    <cellStyle name="警告文本 3 2 2" xfId="2244"/>
    <cellStyle name="警告文本 3 2 2 2" xfId="2245"/>
    <cellStyle name="警告文本 3 2 2 3" xfId="2246"/>
    <cellStyle name="警告文本 3 2 3" xfId="2247"/>
    <cellStyle name="警告文本 3 3" xfId="2248"/>
    <cellStyle name="警告文本 3 3 2" xfId="2249"/>
    <cellStyle name="警告文本 3 3 3" xfId="2250"/>
    <cellStyle name="警告文本 3 4" xfId="2251"/>
    <cellStyle name="警告文本_2019年县级项目申报表0106" xfId="2252"/>
    <cellStyle name="链接单元格" xfId="2253"/>
    <cellStyle name="链接单元格 2" xfId="2254"/>
    <cellStyle name="链接单元格 2 2" xfId="2255"/>
    <cellStyle name="链接单元格 2 2 2" xfId="2256"/>
    <cellStyle name="链接单元格 2 2 2 2" xfId="2257"/>
    <cellStyle name="链接单元格 2 2 2 3" xfId="2258"/>
    <cellStyle name="链接单元格 2 2 2_2019年预算执行及2020年预算草案0413" xfId="2259"/>
    <cellStyle name="链接单元格 2 2 3" xfId="2260"/>
    <cellStyle name="链接单元格 2 2_1预算汇总1227" xfId="2261"/>
    <cellStyle name="链接单元格 2 3" xfId="2262"/>
    <cellStyle name="链接单元格 2 3 2" xfId="2263"/>
    <cellStyle name="链接单元格 2 3 3" xfId="2264"/>
    <cellStyle name="链接单元格 2 3_2019年预算执行及2020年预算草案0413" xfId="2265"/>
    <cellStyle name="链接单元格 2 4" xfId="2266"/>
    <cellStyle name="链接单元格 2_2019年县级部门预算项目支出申报表" xfId="2267"/>
    <cellStyle name="链接单元格 3" xfId="2268"/>
    <cellStyle name="链接单元格 3 2" xfId="2269"/>
    <cellStyle name="链接单元格 3 2 2" xfId="2270"/>
    <cellStyle name="链接单元格 3 2 2 2" xfId="2271"/>
    <cellStyle name="链接单元格 3 2 2 3" xfId="2272"/>
    <cellStyle name="链接单元格 3 2 2_2019年预算执行及2020年预算草案0413" xfId="2273"/>
    <cellStyle name="链接单元格 3 2 3" xfId="2274"/>
    <cellStyle name="链接单元格 3 2_1预算汇总1227" xfId="2275"/>
    <cellStyle name="链接单元格 3 3" xfId="2276"/>
    <cellStyle name="链接单元格 3 3 2" xfId="2277"/>
    <cellStyle name="链接单元格 3 3 3" xfId="2278"/>
    <cellStyle name="链接单元格 3 3_2019年预算执行及2020年预算草案0413" xfId="2279"/>
    <cellStyle name="链接单元格 3 4" xfId="2280"/>
    <cellStyle name="链接单元格 3_2019年县级部门预算项目支出申报表" xfId="2281"/>
    <cellStyle name="链接单元格_2019年公共预算收入预算" xfId="2282"/>
    <cellStyle name="Comma" xfId="2283"/>
    <cellStyle name="Comma [0]" xfId="2284"/>
    <cellStyle name="强调文字颜色 1" xfId="2285"/>
    <cellStyle name="强调文字颜色 1 2" xfId="2286"/>
    <cellStyle name="强调文字颜色 1 2 2" xfId="2287"/>
    <cellStyle name="强调文字颜色 1 2 2 2" xfId="2288"/>
    <cellStyle name="强调文字颜色 1 2 2 2 2" xfId="2289"/>
    <cellStyle name="强调文字颜色 1 2 2 2 3" xfId="2290"/>
    <cellStyle name="强调文字颜色 1 2 2 3" xfId="2291"/>
    <cellStyle name="强调文字颜色 1 2 3" xfId="2292"/>
    <cellStyle name="强调文字颜色 1 2 3 2" xfId="2293"/>
    <cellStyle name="强调文字颜色 1 2 3 3" xfId="2294"/>
    <cellStyle name="强调文字颜色 1 2 4" xfId="2295"/>
    <cellStyle name="强调文字颜色 1 3" xfId="2296"/>
    <cellStyle name="强调文字颜色 1 3 2" xfId="2297"/>
    <cellStyle name="强调文字颜色 1 3 2 2" xfId="2298"/>
    <cellStyle name="强调文字颜色 1 3 2 2 2" xfId="2299"/>
    <cellStyle name="强调文字颜色 1 3 2 2 3" xfId="2300"/>
    <cellStyle name="强调文字颜色 1 3 2 3" xfId="2301"/>
    <cellStyle name="强调文字颜色 1 3 3" xfId="2302"/>
    <cellStyle name="强调文字颜色 1 3 3 2" xfId="2303"/>
    <cellStyle name="强调文字颜色 1 3 3 3" xfId="2304"/>
    <cellStyle name="强调文字颜色 1 3 4" xfId="2305"/>
    <cellStyle name="强调文字颜色 1 4" xfId="2306"/>
    <cellStyle name="强调文字颜色 1 4 2" xfId="2307"/>
    <cellStyle name="强调文字颜色 1 4 2 2" xfId="2308"/>
    <cellStyle name="强调文字颜色 1 4 2 2 2" xfId="2309"/>
    <cellStyle name="强调文字颜色 1 4 2 2 3" xfId="2310"/>
    <cellStyle name="强调文字颜色 1 4 2 3" xfId="2311"/>
    <cellStyle name="强调文字颜色 1 4 3" xfId="2312"/>
    <cellStyle name="强调文字颜色 1 4 3 2" xfId="2313"/>
    <cellStyle name="强调文字颜色 1 4 3 3" xfId="2314"/>
    <cellStyle name="强调文字颜色 1 4 4" xfId="2315"/>
    <cellStyle name="强调文字颜色 1 5" xfId="2316"/>
    <cellStyle name="强调文字颜色 1 5 2" xfId="2317"/>
    <cellStyle name="强调文字颜色 1 5 2 2" xfId="2318"/>
    <cellStyle name="强调文字颜色 1 5 2 2 2" xfId="2319"/>
    <cellStyle name="强调文字颜色 1 5 2 2 3" xfId="2320"/>
    <cellStyle name="强调文字颜色 1 5 2 3" xfId="2321"/>
    <cellStyle name="强调文字颜色 1 5 3" xfId="2322"/>
    <cellStyle name="强调文字颜色 1 5 3 2" xfId="2323"/>
    <cellStyle name="强调文字颜色 1 5 3 3" xfId="2324"/>
    <cellStyle name="强调文字颜色 1 5 4" xfId="2325"/>
    <cellStyle name="强调文字颜色 1_2017年预算债券安排重点工程支出情况" xfId="2326"/>
    <cellStyle name="强调文字颜色 2" xfId="2327"/>
    <cellStyle name="强调文字颜色 2 2" xfId="2328"/>
    <cellStyle name="强调文字颜色 2 2 2" xfId="2329"/>
    <cellStyle name="强调文字颜色 2 2 2 2" xfId="2330"/>
    <cellStyle name="强调文字颜色 2 2 2 2 2" xfId="2331"/>
    <cellStyle name="强调文字颜色 2 2 2 2 3" xfId="2332"/>
    <cellStyle name="强调文字颜色 2 2 2 3" xfId="2333"/>
    <cellStyle name="强调文字颜色 2 2 3" xfId="2334"/>
    <cellStyle name="强调文字颜色 2 2 3 2" xfId="2335"/>
    <cellStyle name="强调文字颜色 2 2 3 3" xfId="2336"/>
    <cellStyle name="强调文字颜色 2 2 4" xfId="2337"/>
    <cellStyle name="强调文字颜色 2 3" xfId="2338"/>
    <cellStyle name="强调文字颜色 2 3 2" xfId="2339"/>
    <cellStyle name="强调文字颜色 2 3 2 2" xfId="2340"/>
    <cellStyle name="强调文字颜色 2 3 2 2 2" xfId="2341"/>
    <cellStyle name="强调文字颜色 2 3 2 2 3" xfId="2342"/>
    <cellStyle name="强调文字颜色 2 3 2 3" xfId="2343"/>
    <cellStyle name="强调文字颜色 2 3 3" xfId="2344"/>
    <cellStyle name="强调文字颜色 2 3 3 2" xfId="2345"/>
    <cellStyle name="强调文字颜色 2 3 3 3" xfId="2346"/>
    <cellStyle name="强调文字颜色 2 3 4" xfId="2347"/>
    <cellStyle name="强调文字颜色 2 4" xfId="2348"/>
    <cellStyle name="强调文字颜色 2 4 2" xfId="2349"/>
    <cellStyle name="强调文字颜色 2 4 2 2" xfId="2350"/>
    <cellStyle name="强调文字颜色 2 4 2 2 2" xfId="2351"/>
    <cellStyle name="强调文字颜色 2 4 2 2 3" xfId="2352"/>
    <cellStyle name="强调文字颜色 2 4 2 3" xfId="2353"/>
    <cellStyle name="强调文字颜色 2 4 3" xfId="2354"/>
    <cellStyle name="强调文字颜色 2 4 3 2" xfId="2355"/>
    <cellStyle name="强调文字颜色 2 4 3 3" xfId="2356"/>
    <cellStyle name="强调文字颜色 2 4 4" xfId="2357"/>
    <cellStyle name="强调文字颜色 2 5" xfId="2358"/>
    <cellStyle name="强调文字颜色 2 5 2" xfId="2359"/>
    <cellStyle name="强调文字颜色 2 5 2 2" xfId="2360"/>
    <cellStyle name="强调文字颜色 2 5 2 2 2" xfId="2361"/>
    <cellStyle name="强调文字颜色 2 5 2 2 3" xfId="2362"/>
    <cellStyle name="强调文字颜色 2 5 2 3" xfId="2363"/>
    <cellStyle name="强调文字颜色 2 5 3" xfId="2364"/>
    <cellStyle name="强调文字颜色 2 5 3 2" xfId="2365"/>
    <cellStyle name="强调文字颜色 2 5 3 3" xfId="2366"/>
    <cellStyle name="强调文字颜色 2 5 4" xfId="2367"/>
    <cellStyle name="强调文字颜色 2_2017年预算债券安排重点工程支出情况" xfId="2368"/>
    <cellStyle name="强调文字颜色 3" xfId="2369"/>
    <cellStyle name="强调文字颜色 3 2" xfId="2370"/>
    <cellStyle name="强调文字颜色 3 2 2" xfId="2371"/>
    <cellStyle name="强调文字颜色 3 2 2 2" xfId="2372"/>
    <cellStyle name="强调文字颜色 3 2 2 2 2" xfId="2373"/>
    <cellStyle name="强调文字颜色 3 2 2 2 3" xfId="2374"/>
    <cellStyle name="强调文字颜色 3 2 2 3" xfId="2375"/>
    <cellStyle name="强调文字颜色 3 2 3" xfId="2376"/>
    <cellStyle name="强调文字颜色 3 2 3 2" xfId="2377"/>
    <cellStyle name="强调文字颜色 3 2 3 3" xfId="2378"/>
    <cellStyle name="强调文字颜色 3 2 4" xfId="2379"/>
    <cellStyle name="强调文字颜色 3 3" xfId="2380"/>
    <cellStyle name="强调文字颜色 3 3 2" xfId="2381"/>
    <cellStyle name="强调文字颜色 3 3 2 2" xfId="2382"/>
    <cellStyle name="强调文字颜色 3 3 2 2 2" xfId="2383"/>
    <cellStyle name="强调文字颜色 3 3 2 2 3" xfId="2384"/>
    <cellStyle name="强调文字颜色 3 3 2 3" xfId="2385"/>
    <cellStyle name="强调文字颜色 3 3 3" xfId="2386"/>
    <cellStyle name="强调文字颜色 3 3 3 2" xfId="2387"/>
    <cellStyle name="强调文字颜色 3 3 3 3" xfId="2388"/>
    <cellStyle name="强调文字颜色 3 3 4" xfId="2389"/>
    <cellStyle name="强调文字颜色 3 4" xfId="2390"/>
    <cellStyle name="强调文字颜色 3 4 2" xfId="2391"/>
    <cellStyle name="强调文字颜色 3 4 2 2" xfId="2392"/>
    <cellStyle name="强调文字颜色 3 4 2 2 2" xfId="2393"/>
    <cellStyle name="强调文字颜色 3 4 2 2 3" xfId="2394"/>
    <cellStyle name="强调文字颜色 3 4 2 3" xfId="2395"/>
    <cellStyle name="强调文字颜色 3 4 3" xfId="2396"/>
    <cellStyle name="强调文字颜色 3 4 3 2" xfId="2397"/>
    <cellStyle name="强调文字颜色 3 4 3 3" xfId="2398"/>
    <cellStyle name="强调文字颜色 3 4 4" xfId="2399"/>
    <cellStyle name="强调文字颜色 3 5" xfId="2400"/>
    <cellStyle name="强调文字颜色 3 5 2" xfId="2401"/>
    <cellStyle name="强调文字颜色 3 5 2 2" xfId="2402"/>
    <cellStyle name="强调文字颜色 3 5 2 2 2" xfId="2403"/>
    <cellStyle name="强调文字颜色 3 5 2 2 3" xfId="2404"/>
    <cellStyle name="强调文字颜色 3 5 2 3" xfId="2405"/>
    <cellStyle name="强调文字颜色 3 5 3" xfId="2406"/>
    <cellStyle name="强调文字颜色 3 5 3 2" xfId="2407"/>
    <cellStyle name="强调文字颜色 3 5 3 3" xfId="2408"/>
    <cellStyle name="强调文字颜色 3 5 4" xfId="2409"/>
    <cellStyle name="强调文字颜色 3_2017年预算债券安排重点工程支出情况" xfId="2410"/>
    <cellStyle name="强调文字颜色 4" xfId="2411"/>
    <cellStyle name="强调文字颜色 4 2" xfId="2412"/>
    <cellStyle name="强调文字颜色 4 2 2" xfId="2413"/>
    <cellStyle name="强调文字颜色 4 2 2 2" xfId="2414"/>
    <cellStyle name="强调文字颜色 4 2 2 2 2" xfId="2415"/>
    <cellStyle name="强调文字颜色 4 2 2 2 3" xfId="2416"/>
    <cellStyle name="强调文字颜色 4 2 2 3" xfId="2417"/>
    <cellStyle name="强调文字颜色 4 2 3" xfId="2418"/>
    <cellStyle name="强调文字颜色 4 2 3 2" xfId="2419"/>
    <cellStyle name="强调文字颜色 4 2 3 3" xfId="2420"/>
    <cellStyle name="强调文字颜色 4 2 4" xfId="2421"/>
    <cellStyle name="强调文字颜色 4 3" xfId="2422"/>
    <cellStyle name="强调文字颜色 4 3 2" xfId="2423"/>
    <cellStyle name="强调文字颜色 4 3 2 2" xfId="2424"/>
    <cellStyle name="强调文字颜色 4 3 2 2 2" xfId="2425"/>
    <cellStyle name="强调文字颜色 4 3 2 2 3" xfId="2426"/>
    <cellStyle name="强调文字颜色 4 3 2 3" xfId="2427"/>
    <cellStyle name="强调文字颜色 4 3 3" xfId="2428"/>
    <cellStyle name="强调文字颜色 4 3 3 2" xfId="2429"/>
    <cellStyle name="强调文字颜色 4 3 3 3" xfId="2430"/>
    <cellStyle name="强调文字颜色 4 3 4" xfId="2431"/>
    <cellStyle name="强调文字颜色 4 4" xfId="2432"/>
    <cellStyle name="强调文字颜色 4 4 2" xfId="2433"/>
    <cellStyle name="强调文字颜色 4 4 2 2" xfId="2434"/>
    <cellStyle name="强调文字颜色 4 4 2 2 2" xfId="2435"/>
    <cellStyle name="强调文字颜色 4 4 2 2 3" xfId="2436"/>
    <cellStyle name="强调文字颜色 4 4 2 3" xfId="2437"/>
    <cellStyle name="强调文字颜色 4 4 3" xfId="2438"/>
    <cellStyle name="强调文字颜色 4 4 3 2" xfId="2439"/>
    <cellStyle name="强调文字颜色 4 4 3 3" xfId="2440"/>
    <cellStyle name="强调文字颜色 4 4 4" xfId="2441"/>
    <cellStyle name="强调文字颜色 4 5" xfId="2442"/>
    <cellStyle name="强调文字颜色 4 5 2" xfId="2443"/>
    <cellStyle name="强调文字颜色 4 5 2 2" xfId="2444"/>
    <cellStyle name="强调文字颜色 4 5 2 2 2" xfId="2445"/>
    <cellStyle name="强调文字颜色 4 5 2 2 3" xfId="2446"/>
    <cellStyle name="强调文字颜色 4 5 2 3" xfId="2447"/>
    <cellStyle name="强调文字颜色 4 5 3" xfId="2448"/>
    <cellStyle name="强调文字颜色 4 5 3 2" xfId="2449"/>
    <cellStyle name="强调文字颜色 4 5 3 3" xfId="2450"/>
    <cellStyle name="强调文字颜色 4 5 4" xfId="2451"/>
    <cellStyle name="强调文字颜色 4_2017年预算债券安排重点工程支出情况" xfId="2452"/>
    <cellStyle name="强调文字颜色 5" xfId="2453"/>
    <cellStyle name="强调文字颜色 5 2" xfId="2454"/>
    <cellStyle name="强调文字颜色 5 2 2" xfId="2455"/>
    <cellStyle name="强调文字颜色 5 2 2 2" xfId="2456"/>
    <cellStyle name="强调文字颜色 5 2 2 2 2" xfId="2457"/>
    <cellStyle name="强调文字颜色 5 2 2 2 3" xfId="2458"/>
    <cellStyle name="强调文字颜色 5 2 2 3" xfId="2459"/>
    <cellStyle name="强调文字颜色 5 2 3" xfId="2460"/>
    <cellStyle name="强调文字颜色 5 2 3 2" xfId="2461"/>
    <cellStyle name="强调文字颜色 5 2 3 3" xfId="2462"/>
    <cellStyle name="强调文字颜色 5 2 4" xfId="2463"/>
    <cellStyle name="强调文字颜色 5 3" xfId="2464"/>
    <cellStyle name="强调文字颜色 5 3 2" xfId="2465"/>
    <cellStyle name="强调文字颜色 5 3 2 2" xfId="2466"/>
    <cellStyle name="强调文字颜色 5 3 2 2 2" xfId="2467"/>
    <cellStyle name="强调文字颜色 5 3 2 2 3" xfId="2468"/>
    <cellStyle name="强调文字颜色 5 3 2 3" xfId="2469"/>
    <cellStyle name="强调文字颜色 5 3 3" xfId="2470"/>
    <cellStyle name="强调文字颜色 5 3 3 2" xfId="2471"/>
    <cellStyle name="强调文字颜色 5 3 3 3" xfId="2472"/>
    <cellStyle name="强调文字颜色 5 3 4" xfId="2473"/>
    <cellStyle name="强调文字颜色 5 4" xfId="2474"/>
    <cellStyle name="强调文字颜色 5 4 2" xfId="2475"/>
    <cellStyle name="强调文字颜色 5 4 2 2" xfId="2476"/>
    <cellStyle name="强调文字颜色 5 4 2 2 2" xfId="2477"/>
    <cellStyle name="强调文字颜色 5 4 2 2 3" xfId="2478"/>
    <cellStyle name="强调文字颜色 5 4 2 3" xfId="2479"/>
    <cellStyle name="强调文字颜色 5 4 3" xfId="2480"/>
    <cellStyle name="强调文字颜色 5 4 3 2" xfId="2481"/>
    <cellStyle name="强调文字颜色 5 4 3 3" xfId="2482"/>
    <cellStyle name="强调文字颜色 5 4 4" xfId="2483"/>
    <cellStyle name="强调文字颜色 5 5" xfId="2484"/>
    <cellStyle name="强调文字颜色 5 5 2" xfId="2485"/>
    <cellStyle name="强调文字颜色 5 5 2 2" xfId="2486"/>
    <cellStyle name="强调文字颜色 5 5 2 2 2" xfId="2487"/>
    <cellStyle name="强调文字颜色 5 5 2 2 3" xfId="2488"/>
    <cellStyle name="强调文字颜色 5 5 2 3" xfId="2489"/>
    <cellStyle name="强调文字颜色 5 5 3" xfId="2490"/>
    <cellStyle name="强调文字颜色 5 5 3 2" xfId="2491"/>
    <cellStyle name="强调文字颜色 5 5 3 3" xfId="2492"/>
    <cellStyle name="强调文字颜色 5 5 4" xfId="2493"/>
    <cellStyle name="强调文字颜色 5_2017年预算债券安排重点工程支出情况" xfId="2494"/>
    <cellStyle name="强调文字颜色 6" xfId="2495"/>
    <cellStyle name="强调文字颜色 6 2" xfId="2496"/>
    <cellStyle name="强调文字颜色 6 2 2" xfId="2497"/>
    <cellStyle name="强调文字颜色 6 2 2 2" xfId="2498"/>
    <cellStyle name="强调文字颜色 6 2 2 2 2" xfId="2499"/>
    <cellStyle name="强调文字颜色 6 2 2 2 3" xfId="2500"/>
    <cellStyle name="强调文字颜色 6 2 2 3" xfId="2501"/>
    <cellStyle name="强调文字颜色 6 2 3" xfId="2502"/>
    <cellStyle name="强调文字颜色 6 2 3 2" xfId="2503"/>
    <cellStyle name="强调文字颜色 6 2 3 3" xfId="2504"/>
    <cellStyle name="强调文字颜色 6 2 4" xfId="2505"/>
    <cellStyle name="强调文字颜色 6 3" xfId="2506"/>
    <cellStyle name="强调文字颜色 6 3 2" xfId="2507"/>
    <cellStyle name="强调文字颜色 6 3 2 2" xfId="2508"/>
    <cellStyle name="强调文字颜色 6 3 2 2 2" xfId="2509"/>
    <cellStyle name="强调文字颜色 6 3 2 2 3" xfId="2510"/>
    <cellStyle name="强调文字颜色 6 3 2 3" xfId="2511"/>
    <cellStyle name="强调文字颜色 6 3 3" xfId="2512"/>
    <cellStyle name="强调文字颜色 6 3 3 2" xfId="2513"/>
    <cellStyle name="强调文字颜色 6 3 3 3" xfId="2514"/>
    <cellStyle name="强调文字颜色 6 3 4" xfId="2515"/>
    <cellStyle name="强调文字颜色 6 4" xfId="2516"/>
    <cellStyle name="强调文字颜色 6 4 2" xfId="2517"/>
    <cellStyle name="强调文字颜色 6 4 2 2" xfId="2518"/>
    <cellStyle name="强调文字颜色 6 4 2 2 2" xfId="2519"/>
    <cellStyle name="强调文字颜色 6 4 2 2 3" xfId="2520"/>
    <cellStyle name="强调文字颜色 6 4 2 3" xfId="2521"/>
    <cellStyle name="强调文字颜色 6 4 3" xfId="2522"/>
    <cellStyle name="强调文字颜色 6 4 3 2" xfId="2523"/>
    <cellStyle name="强调文字颜色 6 4 3 3" xfId="2524"/>
    <cellStyle name="强调文字颜色 6 4 4" xfId="2525"/>
    <cellStyle name="强调文字颜色 6 5" xfId="2526"/>
    <cellStyle name="强调文字颜色 6 5 2" xfId="2527"/>
    <cellStyle name="强调文字颜色 6 5 2 2" xfId="2528"/>
    <cellStyle name="强调文字颜色 6 5 2 2 2" xfId="2529"/>
    <cellStyle name="强调文字颜色 6 5 2 2 3" xfId="2530"/>
    <cellStyle name="强调文字颜色 6 5 2 3" xfId="2531"/>
    <cellStyle name="强调文字颜色 6 5 3" xfId="2532"/>
    <cellStyle name="强调文字颜色 6 5 3 2" xfId="2533"/>
    <cellStyle name="强调文字颜色 6 5 3 3" xfId="2534"/>
    <cellStyle name="强调文字颜色 6 5 4" xfId="2535"/>
    <cellStyle name="强调文字颜色 6_2017年预算债券安排重点工程支出情况" xfId="2536"/>
    <cellStyle name="适中" xfId="2537"/>
    <cellStyle name="适中 2" xfId="2538"/>
    <cellStyle name="适中 2 2" xfId="2539"/>
    <cellStyle name="适中 2 2 2" xfId="2540"/>
    <cellStyle name="适中 2 2 2 2" xfId="2541"/>
    <cellStyle name="适中 2 2 2 3" xfId="2542"/>
    <cellStyle name="适中 2 2 3" xfId="2543"/>
    <cellStyle name="适中 2 3" xfId="2544"/>
    <cellStyle name="适中 2 3 2" xfId="2545"/>
    <cellStyle name="适中 2 3 3" xfId="2546"/>
    <cellStyle name="适中 2 4" xfId="2547"/>
    <cellStyle name="适中 3" xfId="2548"/>
    <cellStyle name="适中 3 2" xfId="2549"/>
    <cellStyle name="适中 3 2 2" xfId="2550"/>
    <cellStyle name="适中 3 2 2 2" xfId="2551"/>
    <cellStyle name="适中 3 2 2 3" xfId="2552"/>
    <cellStyle name="适中 3 2 3" xfId="2553"/>
    <cellStyle name="适中 3 3" xfId="2554"/>
    <cellStyle name="适中 3 3 2" xfId="2555"/>
    <cellStyle name="适中 3 3 3" xfId="2556"/>
    <cellStyle name="适中 3 4" xfId="2557"/>
    <cellStyle name="适中 4" xfId="2558"/>
    <cellStyle name="适中 4 2" xfId="2559"/>
    <cellStyle name="适中 4 2 2" xfId="2560"/>
    <cellStyle name="适中 4 2 2 2" xfId="2561"/>
    <cellStyle name="适中 4 2 2 3" xfId="2562"/>
    <cellStyle name="适中 4 2 3" xfId="2563"/>
    <cellStyle name="适中 4 3" xfId="2564"/>
    <cellStyle name="适中 4 3 2" xfId="2565"/>
    <cellStyle name="适中 4 3 3" xfId="2566"/>
    <cellStyle name="适中 4 4" xfId="2567"/>
    <cellStyle name="适中 5" xfId="2568"/>
    <cellStyle name="适中 5 2" xfId="2569"/>
    <cellStyle name="适中 5 2 2" xfId="2570"/>
    <cellStyle name="适中 5 2 2 2" xfId="2571"/>
    <cellStyle name="适中 5 2 2 3" xfId="2572"/>
    <cellStyle name="适中 5 2 3" xfId="2573"/>
    <cellStyle name="适中 5 3" xfId="2574"/>
    <cellStyle name="适中 5 3 2" xfId="2575"/>
    <cellStyle name="适中 5 3 3" xfId="2576"/>
    <cellStyle name="适中 5 4" xfId="2577"/>
    <cellStyle name="适中_2017年预算债券安排重点工程支出情况" xfId="2578"/>
    <cellStyle name="输出" xfId="2579"/>
    <cellStyle name="输出 2" xfId="2580"/>
    <cellStyle name="输出 2 2" xfId="2581"/>
    <cellStyle name="输出 2 2 2" xfId="2582"/>
    <cellStyle name="输出 2 2 2 2" xfId="2583"/>
    <cellStyle name="输出 2 2 2 3" xfId="2584"/>
    <cellStyle name="输出 2 2 3" xfId="2585"/>
    <cellStyle name="输出 2 3" xfId="2586"/>
    <cellStyle name="输出 2 3 2" xfId="2587"/>
    <cellStyle name="输出 2 3 3" xfId="2588"/>
    <cellStyle name="输出 2 4" xfId="2589"/>
    <cellStyle name="输出 3" xfId="2590"/>
    <cellStyle name="输出 3 2" xfId="2591"/>
    <cellStyle name="输出 3 2 2" xfId="2592"/>
    <cellStyle name="输出 3 2 2 2" xfId="2593"/>
    <cellStyle name="输出 3 2 2 3" xfId="2594"/>
    <cellStyle name="输出 3 2 3" xfId="2595"/>
    <cellStyle name="输出 3 3" xfId="2596"/>
    <cellStyle name="输出 3 3 2" xfId="2597"/>
    <cellStyle name="输出 3 3 3" xfId="2598"/>
    <cellStyle name="输出 3 4" xfId="2599"/>
    <cellStyle name="输出 4" xfId="2600"/>
    <cellStyle name="输出 4 2" xfId="2601"/>
    <cellStyle name="输出 4 2 2" xfId="2602"/>
    <cellStyle name="输出 4 2 2 2" xfId="2603"/>
    <cellStyle name="输出 4 2 2 3" xfId="2604"/>
    <cellStyle name="输出 4 2 3" xfId="2605"/>
    <cellStyle name="输出 4 3" xfId="2606"/>
    <cellStyle name="输出 4 3 2" xfId="2607"/>
    <cellStyle name="输出 4 3 3" xfId="2608"/>
    <cellStyle name="输出 4 4" xfId="2609"/>
    <cellStyle name="输出 5" xfId="2610"/>
    <cellStyle name="输出 5 2" xfId="2611"/>
    <cellStyle name="输出 5 2 2" xfId="2612"/>
    <cellStyle name="输出 5 2 2 2" xfId="2613"/>
    <cellStyle name="输出 5 2 2 3" xfId="2614"/>
    <cellStyle name="输出 5 2 3" xfId="2615"/>
    <cellStyle name="输出 5 3" xfId="2616"/>
    <cellStyle name="输出 5 3 2" xfId="2617"/>
    <cellStyle name="输出 5 3 3" xfId="2618"/>
    <cellStyle name="输出 5 4" xfId="2619"/>
    <cellStyle name="输出_2017年预算债券安排重点工程支出情况" xfId="2620"/>
    <cellStyle name="输入" xfId="2621"/>
    <cellStyle name="输入 2" xfId="2622"/>
    <cellStyle name="输入 2 2" xfId="2623"/>
    <cellStyle name="输入 2 2 2" xfId="2624"/>
    <cellStyle name="输入 2 2 2 2" xfId="2625"/>
    <cellStyle name="输入 2 2 2 3" xfId="2626"/>
    <cellStyle name="输入 2 2 3" xfId="2627"/>
    <cellStyle name="输入 2 3" xfId="2628"/>
    <cellStyle name="输入 2 3 2" xfId="2629"/>
    <cellStyle name="输入 2 3 3" xfId="2630"/>
    <cellStyle name="输入 2 4" xfId="2631"/>
    <cellStyle name="输入 3" xfId="2632"/>
    <cellStyle name="输入 3 2" xfId="2633"/>
    <cellStyle name="输入 3 2 2" xfId="2634"/>
    <cellStyle name="输入 3 2 2 2" xfId="2635"/>
    <cellStyle name="输入 3 2 2 3" xfId="2636"/>
    <cellStyle name="输入 3 2 3" xfId="2637"/>
    <cellStyle name="输入 3 3" xfId="2638"/>
    <cellStyle name="输入 3 3 2" xfId="2639"/>
    <cellStyle name="输入 3 3 3" xfId="2640"/>
    <cellStyle name="输入 3 4" xfId="2641"/>
    <cellStyle name="输入 4" xfId="2642"/>
    <cellStyle name="输入 4 2" xfId="2643"/>
    <cellStyle name="输入 4 2 2" xfId="2644"/>
    <cellStyle name="输入 4 2 2 2" xfId="2645"/>
    <cellStyle name="输入 4 2 2 3" xfId="2646"/>
    <cellStyle name="输入 4 2 3" xfId="2647"/>
    <cellStyle name="输入 4 3" xfId="2648"/>
    <cellStyle name="输入 4 3 2" xfId="2649"/>
    <cellStyle name="输入 4 3 3" xfId="2650"/>
    <cellStyle name="输入 4 4" xfId="2651"/>
    <cellStyle name="输入 5" xfId="2652"/>
    <cellStyle name="输入 5 2" xfId="2653"/>
    <cellStyle name="输入 5 2 2" xfId="2654"/>
    <cellStyle name="输入 5 2 2 2" xfId="2655"/>
    <cellStyle name="输入 5 2 2 3" xfId="2656"/>
    <cellStyle name="输入 5 2 3" xfId="2657"/>
    <cellStyle name="输入 5 3" xfId="2658"/>
    <cellStyle name="输入 5 3 2" xfId="2659"/>
    <cellStyle name="输入 5 3 3" xfId="2660"/>
    <cellStyle name="输入 5 4" xfId="2661"/>
    <cellStyle name="输入_2017年预算债券安排重点工程支出情况" xfId="2662"/>
    <cellStyle name="样式 1" xfId="2663"/>
    <cellStyle name="Followed Hyperlink" xfId="2664"/>
    <cellStyle name="着色 1" xfId="2665"/>
    <cellStyle name="着色 1 2" xfId="2666"/>
    <cellStyle name="着色 1 2 2" xfId="2667"/>
    <cellStyle name="着色 1 2 2 2" xfId="2668"/>
    <cellStyle name="着色 1 2 2 3" xfId="2669"/>
    <cellStyle name="着色 1 2 3" xfId="2670"/>
    <cellStyle name="着色 1 3" xfId="2671"/>
    <cellStyle name="着色 1 3 2" xfId="2672"/>
    <cellStyle name="着色 1 3 3" xfId="2673"/>
    <cellStyle name="着色 1 4" xfId="2674"/>
    <cellStyle name="着色 2" xfId="2675"/>
    <cellStyle name="着色 2 2" xfId="2676"/>
    <cellStyle name="着色 2 2 2" xfId="2677"/>
    <cellStyle name="着色 2 2 2 2" xfId="2678"/>
    <cellStyle name="着色 2 2 2 3" xfId="2679"/>
    <cellStyle name="着色 2 2 3" xfId="2680"/>
    <cellStyle name="着色 2 3" xfId="2681"/>
    <cellStyle name="着色 2 3 2" xfId="2682"/>
    <cellStyle name="着色 2 3 3" xfId="2683"/>
    <cellStyle name="着色 2 4" xfId="2684"/>
    <cellStyle name="着色 3" xfId="2685"/>
    <cellStyle name="着色 3 2" xfId="2686"/>
    <cellStyle name="着色 3 2 2" xfId="2687"/>
    <cellStyle name="着色 3 2 2 2" xfId="2688"/>
    <cellStyle name="着色 3 2 2 3" xfId="2689"/>
    <cellStyle name="着色 3 2 3" xfId="2690"/>
    <cellStyle name="着色 3 3" xfId="2691"/>
    <cellStyle name="着色 3 3 2" xfId="2692"/>
    <cellStyle name="着色 3 3 3" xfId="2693"/>
    <cellStyle name="着色 3 4" xfId="2694"/>
    <cellStyle name="着色 4" xfId="2695"/>
    <cellStyle name="着色 4 2" xfId="2696"/>
    <cellStyle name="着色 4 2 2" xfId="2697"/>
    <cellStyle name="着色 4 2 2 2" xfId="2698"/>
    <cellStyle name="着色 4 2 2 3" xfId="2699"/>
    <cellStyle name="着色 4 2 3" xfId="2700"/>
    <cellStyle name="着色 4 3" xfId="2701"/>
    <cellStyle name="着色 4 3 2" xfId="2702"/>
    <cellStyle name="着色 4 3 3" xfId="2703"/>
    <cellStyle name="着色 4 4" xfId="2704"/>
    <cellStyle name="着色 5" xfId="2705"/>
    <cellStyle name="着色 5 2" xfId="2706"/>
    <cellStyle name="着色 5 2 2" xfId="2707"/>
    <cellStyle name="着色 5 2 2 2" xfId="2708"/>
    <cellStyle name="着色 5 2 2 3" xfId="2709"/>
    <cellStyle name="着色 5 2 3" xfId="2710"/>
    <cellStyle name="着色 5 3" xfId="2711"/>
    <cellStyle name="着色 5 3 2" xfId="2712"/>
    <cellStyle name="着色 5 3 3" xfId="2713"/>
    <cellStyle name="着色 5 4" xfId="2714"/>
    <cellStyle name="着色 6" xfId="2715"/>
    <cellStyle name="着色 6 2" xfId="2716"/>
    <cellStyle name="着色 6 2 2" xfId="2717"/>
    <cellStyle name="着色 6 2 2 2" xfId="2718"/>
    <cellStyle name="着色 6 2 2 3" xfId="2719"/>
    <cellStyle name="着色 6 2 3" xfId="2720"/>
    <cellStyle name="着色 6 3" xfId="2721"/>
    <cellStyle name="着色 6 3 2" xfId="2722"/>
    <cellStyle name="着色 6 3 3" xfId="2723"/>
    <cellStyle name="着色 6 4" xfId="2724"/>
    <cellStyle name="注释" xfId="2725"/>
    <cellStyle name="注释 2" xfId="2726"/>
    <cellStyle name="注释 2 2" xfId="2727"/>
    <cellStyle name="注释 2 2 2" xfId="2728"/>
    <cellStyle name="注释 2 2 2 2" xfId="2729"/>
    <cellStyle name="注释 2 2 2 3" xfId="2730"/>
    <cellStyle name="注释 2 2 3" xfId="2731"/>
    <cellStyle name="注释 2 3" xfId="2732"/>
    <cellStyle name="注释 2 3 2" xfId="2733"/>
    <cellStyle name="注释 2 3 3" xfId="2734"/>
    <cellStyle name="注释 2 4" xfId="2735"/>
    <cellStyle name="注释 3" xfId="2736"/>
    <cellStyle name="注释 3 2" xfId="2737"/>
    <cellStyle name="注释 3 2 2" xfId="2738"/>
    <cellStyle name="注释 3 2 2 2" xfId="2739"/>
    <cellStyle name="注释 3 2 2 3" xfId="2740"/>
    <cellStyle name="注释 3 2 3" xfId="2741"/>
    <cellStyle name="注释 3 3" xfId="2742"/>
    <cellStyle name="注释 3 3 2" xfId="2743"/>
    <cellStyle name="注释 3 3 3" xfId="2744"/>
    <cellStyle name="注释 3 4" xfId="2745"/>
    <cellStyle name="注释 4" xfId="2746"/>
    <cellStyle name="注释 4 2" xfId="2747"/>
    <cellStyle name="注释 4 2 2" xfId="2748"/>
    <cellStyle name="注释 4 2 2 2" xfId="2749"/>
    <cellStyle name="注释 4 2 2 3" xfId="2750"/>
    <cellStyle name="注释 4 2 3" xfId="2751"/>
    <cellStyle name="注释 4 3" xfId="2752"/>
    <cellStyle name="注释 4 3 2" xfId="2753"/>
    <cellStyle name="注释 4 3 3" xfId="2754"/>
    <cellStyle name="注释 4 4" xfId="2755"/>
    <cellStyle name="注释 5" xfId="2756"/>
    <cellStyle name="注释 5 2" xfId="2757"/>
    <cellStyle name="注释 5 2 2" xfId="2758"/>
    <cellStyle name="注释 5 2 2 2" xfId="2759"/>
    <cellStyle name="注释 5 2 2 3" xfId="2760"/>
    <cellStyle name="注释 5 2 3" xfId="2761"/>
    <cellStyle name="注释 5 3" xfId="2762"/>
    <cellStyle name="注释 5 3 2" xfId="2763"/>
    <cellStyle name="注释 5 3 3" xfId="2764"/>
    <cellStyle name="注释 5 4" xfId="2765"/>
    <cellStyle name="注释_2017年预算债券安排重点工程支出情况" xfId="27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Temp\HZ$D.211.3188\HZ$D.211.3189\&#20020;&#29463;2020&#24180;&#22320;&#26041;&#36130;&#25919;&#39044;&#31639;&#34920;--&#24066;&#21457;&#21439;--&#23457;&#26680;&#27169;&#29256;&#65288;&#234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一附表"/>
      <sheetName val="表二"/>
      <sheetName val="表二附表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九附表"/>
      <sheetName val="表十"/>
      <sheetName val="表十一"/>
      <sheetName val="表十二"/>
      <sheetName val="表十三"/>
      <sheetName val="表十四"/>
      <sheetName val="表十五"/>
      <sheetName val="附表1--收入明细"/>
      <sheetName val="附表2--三公"/>
      <sheetName val="附表3--公共目标"/>
      <sheetName val="附表4--基金目标"/>
    </sheetNames>
    <sheetDataSet>
      <sheetData sheetId="8">
        <row r="6">
          <cell r="D6">
            <v>55</v>
          </cell>
        </row>
        <row r="34">
          <cell r="D34">
            <v>0</v>
          </cell>
        </row>
        <row r="37">
          <cell r="D37">
            <v>0</v>
          </cell>
        </row>
        <row r="40">
          <cell r="D40">
            <v>0</v>
          </cell>
        </row>
        <row r="52">
          <cell r="D52">
            <v>0</v>
          </cell>
        </row>
        <row r="63">
          <cell r="D63">
            <v>0</v>
          </cell>
        </row>
        <row r="74">
          <cell r="D74">
            <v>266</v>
          </cell>
        </row>
        <row r="81">
          <cell r="D81">
            <v>35</v>
          </cell>
        </row>
        <row r="103">
          <cell r="D103">
            <v>36</v>
          </cell>
        </row>
        <row r="117">
          <cell r="D117">
            <v>0</v>
          </cell>
        </row>
        <row r="133">
          <cell r="D133">
            <v>0</v>
          </cell>
        </row>
        <row r="140">
          <cell r="D140">
            <v>2073</v>
          </cell>
        </row>
        <row r="149">
          <cell r="D149">
            <v>801</v>
          </cell>
        </row>
        <row r="157">
          <cell r="D157">
            <v>120</v>
          </cell>
        </row>
        <row r="165">
          <cell r="D165">
            <v>0</v>
          </cell>
        </row>
        <row r="170">
          <cell r="D170">
            <v>0</v>
          </cell>
        </row>
        <row r="184">
          <cell r="D184">
            <v>0</v>
          </cell>
        </row>
        <row r="188">
          <cell r="D188">
            <v>0</v>
          </cell>
        </row>
        <row r="192">
          <cell r="D192">
            <v>0</v>
          </cell>
        </row>
        <row r="198">
          <cell r="D198">
            <v>0</v>
          </cell>
        </row>
        <row r="211">
          <cell r="D21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G20" sqref="G20"/>
    </sheetView>
  </sheetViews>
  <sheetFormatPr defaultColWidth="8.75390625" defaultRowHeight="14.25"/>
  <cols>
    <col min="1" max="1" width="14.875" style="0" customWidth="1"/>
    <col min="2" max="2" width="40.25390625" style="0" customWidth="1"/>
  </cols>
  <sheetData>
    <row r="1" spans="1:2" ht="41.25" customHeight="1">
      <c r="A1" s="177" t="s">
        <v>0</v>
      </c>
      <c r="B1" s="177"/>
    </row>
    <row r="2" spans="1:2" ht="21" customHeight="1">
      <c r="A2" s="84" t="s">
        <v>1</v>
      </c>
      <c r="B2" s="84" t="s">
        <v>2</v>
      </c>
    </row>
    <row r="3" spans="1:2" ht="21" customHeight="1">
      <c r="A3" s="167" t="s">
        <v>3</v>
      </c>
      <c r="B3" s="82" t="s">
        <v>4</v>
      </c>
    </row>
    <row r="4" spans="1:2" ht="21" customHeight="1">
      <c r="A4" s="167" t="s">
        <v>5</v>
      </c>
      <c r="B4" s="82" t="s">
        <v>6</v>
      </c>
    </row>
    <row r="5" spans="1:2" ht="21" customHeight="1">
      <c r="A5" s="167" t="s">
        <v>7</v>
      </c>
      <c r="B5" s="82" t="s">
        <v>8</v>
      </c>
    </row>
    <row r="6" spans="1:2" ht="21" customHeight="1">
      <c r="A6" s="167" t="s">
        <v>9</v>
      </c>
      <c r="B6" s="82" t="s">
        <v>10</v>
      </c>
    </row>
    <row r="7" spans="1:2" ht="21" customHeight="1">
      <c r="A7" s="167" t="s">
        <v>11</v>
      </c>
      <c r="B7" s="82" t="s">
        <v>12</v>
      </c>
    </row>
    <row r="8" spans="1:2" ht="21" customHeight="1">
      <c r="A8" s="167" t="s">
        <v>13</v>
      </c>
      <c r="B8" s="175" t="s">
        <v>1460</v>
      </c>
    </row>
    <row r="9" spans="1:2" ht="21" customHeight="1">
      <c r="A9" s="167" t="s">
        <v>15</v>
      </c>
      <c r="B9" s="82" t="s">
        <v>14</v>
      </c>
    </row>
    <row r="10" spans="1:2" ht="21" customHeight="1">
      <c r="A10" s="176" t="s">
        <v>1463</v>
      </c>
      <c r="B10" s="82" t="s">
        <v>16</v>
      </c>
    </row>
    <row r="11" spans="1:2" ht="21" customHeight="1">
      <c r="A11" s="167"/>
      <c r="B11" s="82" t="s">
        <v>17</v>
      </c>
    </row>
    <row r="12" spans="1:2" ht="21" customHeight="1">
      <c r="A12" s="84" t="s">
        <v>18</v>
      </c>
      <c r="B12" s="84" t="s">
        <v>19</v>
      </c>
    </row>
    <row r="13" spans="1:2" ht="21" customHeight="1">
      <c r="A13" s="167" t="s">
        <v>22</v>
      </c>
      <c r="B13" s="82" t="s">
        <v>21</v>
      </c>
    </row>
    <row r="14" spans="1:2" ht="21" customHeight="1">
      <c r="A14" s="167" t="s">
        <v>24</v>
      </c>
      <c r="B14" s="82" t="s">
        <v>23</v>
      </c>
    </row>
    <row r="15" spans="1:2" ht="21" customHeight="1">
      <c r="A15" s="167" t="s">
        <v>26</v>
      </c>
      <c r="B15" s="82" t="s">
        <v>25</v>
      </c>
    </row>
    <row r="16" spans="1:2" ht="21" customHeight="1">
      <c r="A16" s="176" t="s">
        <v>1464</v>
      </c>
      <c r="B16" s="82" t="s">
        <v>27</v>
      </c>
    </row>
    <row r="17" spans="1:2" ht="21" customHeight="1">
      <c r="A17" s="84" t="s">
        <v>28</v>
      </c>
      <c r="B17" s="84" t="s">
        <v>29</v>
      </c>
    </row>
    <row r="18" spans="1:2" ht="21" customHeight="1">
      <c r="A18" s="176" t="s">
        <v>1465</v>
      </c>
      <c r="B18" s="82" t="s">
        <v>31</v>
      </c>
    </row>
    <row r="19" spans="1:2" ht="21" customHeight="1">
      <c r="A19" s="176" t="s">
        <v>1466</v>
      </c>
      <c r="B19" s="82" t="s">
        <v>33</v>
      </c>
    </row>
    <row r="20" spans="1:2" ht="21" customHeight="1">
      <c r="A20" s="84" t="s">
        <v>34</v>
      </c>
      <c r="B20" s="84" t="s">
        <v>35</v>
      </c>
    </row>
    <row r="21" spans="1:2" ht="21" customHeight="1">
      <c r="A21" s="176" t="s">
        <v>1467</v>
      </c>
      <c r="B21" s="82" t="s">
        <v>37</v>
      </c>
    </row>
    <row r="22" spans="1:2" ht="21" customHeight="1">
      <c r="A22" s="176" t="s">
        <v>1468</v>
      </c>
      <c r="B22" s="82" t="s">
        <v>39</v>
      </c>
    </row>
    <row r="23" spans="1:2" ht="21" customHeight="1">
      <c r="A23" s="176" t="s">
        <v>1469</v>
      </c>
      <c r="B23" s="82" t="s">
        <v>41</v>
      </c>
    </row>
    <row r="24" spans="1:2" ht="21" customHeight="1">
      <c r="A24" s="168" t="s">
        <v>42</v>
      </c>
      <c r="B24" s="168" t="s">
        <v>43</v>
      </c>
    </row>
    <row r="25" spans="1:2" ht="21" customHeight="1">
      <c r="A25" s="169"/>
      <c r="B25" s="170" t="s">
        <v>44</v>
      </c>
    </row>
    <row r="26" spans="1:2" ht="21" customHeight="1">
      <c r="A26" s="167"/>
      <c r="B26" s="82" t="s">
        <v>45</v>
      </c>
    </row>
    <row r="27" spans="1:2" ht="21" customHeight="1">
      <c r="A27" s="167" t="s">
        <v>1462</v>
      </c>
      <c r="B27" s="82" t="s">
        <v>1461</v>
      </c>
    </row>
    <row r="28" spans="1:2" ht="21" customHeight="1">
      <c r="A28" s="174"/>
      <c r="B28" s="82" t="s">
        <v>1458</v>
      </c>
    </row>
    <row r="29" spans="1:2" ht="21" customHeight="1">
      <c r="A29" s="174"/>
      <c r="B29" s="174"/>
    </row>
  </sheetData>
  <sheetProtection/>
  <mergeCells count="1">
    <mergeCell ref="A1:B1"/>
  </mergeCells>
  <printOptions/>
  <pageMargins left="0.9895833333333334" right="0.75" top="1" bottom="1" header="0.5" footer="0.5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A1" sqref="A1:A2"/>
    </sheetView>
  </sheetViews>
  <sheetFormatPr defaultColWidth="9.00390625" defaultRowHeight="14.25"/>
  <cols>
    <col min="1" max="1" width="68.375" style="0" customWidth="1"/>
  </cols>
  <sheetData>
    <row r="1" spans="1:7" ht="39" customHeight="1">
      <c r="A1" s="104" t="s">
        <v>1273</v>
      </c>
      <c r="B1" s="105"/>
      <c r="C1" s="105"/>
      <c r="D1" s="105"/>
      <c r="E1" s="105"/>
      <c r="F1" s="105"/>
      <c r="G1" s="105"/>
    </row>
    <row r="2" spans="1:7" ht="114">
      <c r="A2" s="106" t="s">
        <v>1274</v>
      </c>
      <c r="B2" s="106"/>
      <c r="C2" s="106"/>
      <c r="D2" s="106"/>
      <c r="E2" s="106"/>
      <c r="F2" s="106"/>
      <c r="G2" s="106"/>
    </row>
    <row r="3" spans="1:7" ht="14.25">
      <c r="A3" s="106"/>
      <c r="B3" s="106"/>
      <c r="C3" s="106"/>
      <c r="D3" s="106"/>
      <c r="E3" s="106"/>
      <c r="F3" s="106"/>
      <c r="G3" s="106"/>
    </row>
    <row r="4" spans="1:7" ht="14.25">
      <c r="A4" s="106"/>
      <c r="B4" s="106"/>
      <c r="C4" s="106"/>
      <c r="D4" s="106"/>
      <c r="E4" s="106"/>
      <c r="F4" s="106"/>
      <c r="G4" s="106"/>
    </row>
    <row r="5" spans="1:7" ht="14.25">
      <c r="A5" s="106"/>
      <c r="B5" s="106"/>
      <c r="C5" s="106"/>
      <c r="D5" s="106"/>
      <c r="E5" s="106"/>
      <c r="F5" s="106"/>
      <c r="G5" s="106"/>
    </row>
    <row r="6" spans="1:7" ht="14.25">
      <c r="A6" s="106"/>
      <c r="B6" s="106"/>
      <c r="C6" s="106"/>
      <c r="D6" s="106"/>
      <c r="E6" s="106"/>
      <c r="F6" s="106"/>
      <c r="G6" s="106"/>
    </row>
    <row r="7" spans="1:7" ht="14.25">
      <c r="A7" s="106"/>
      <c r="B7" s="106"/>
      <c r="C7" s="106"/>
      <c r="D7" s="106"/>
      <c r="E7" s="106"/>
      <c r="F7" s="106"/>
      <c r="G7" s="106"/>
    </row>
    <row r="8" spans="1:7" ht="14.25">
      <c r="A8" s="106"/>
      <c r="B8" s="106"/>
      <c r="C8" s="106"/>
      <c r="D8" s="106"/>
      <c r="E8" s="106"/>
      <c r="F8" s="106"/>
      <c r="G8" s="106"/>
    </row>
    <row r="9" spans="1:7" ht="14.25">
      <c r="A9" s="106"/>
      <c r="B9" s="106"/>
      <c r="C9" s="106"/>
      <c r="D9" s="106"/>
      <c r="E9" s="106"/>
      <c r="F9" s="106"/>
      <c r="G9" s="106"/>
    </row>
    <row r="10" spans="1:7" ht="14.25">
      <c r="A10" s="106"/>
      <c r="B10" s="106"/>
      <c r="C10" s="106"/>
      <c r="D10" s="106"/>
      <c r="E10" s="106"/>
      <c r="F10" s="106"/>
      <c r="G10" s="106"/>
    </row>
    <row r="11" spans="1:7" ht="14.25">
      <c r="A11" s="106"/>
      <c r="B11" s="106"/>
      <c r="C11" s="106"/>
      <c r="D11" s="106"/>
      <c r="E11" s="106"/>
      <c r="F11" s="106"/>
      <c r="G11" s="106"/>
    </row>
    <row r="12" spans="1:7" ht="14.25">
      <c r="A12" s="106"/>
      <c r="B12" s="106"/>
      <c r="C12" s="106"/>
      <c r="D12" s="106"/>
      <c r="E12" s="106"/>
      <c r="F12" s="106"/>
      <c r="G12" s="106"/>
    </row>
    <row r="13" spans="1:7" ht="14.25">
      <c r="A13" s="106"/>
      <c r="B13" s="106"/>
      <c r="C13" s="106"/>
      <c r="D13" s="106"/>
      <c r="E13" s="106"/>
      <c r="F13" s="106"/>
      <c r="G13" s="106"/>
    </row>
    <row r="14" spans="1:7" ht="14.25">
      <c r="A14" s="106"/>
      <c r="B14" s="106"/>
      <c r="C14" s="106"/>
      <c r="D14" s="106"/>
      <c r="E14" s="106"/>
      <c r="F14" s="106"/>
      <c r="G14" s="106"/>
    </row>
    <row r="15" spans="1:7" ht="14.25">
      <c r="A15" s="106"/>
      <c r="B15" s="106"/>
      <c r="C15" s="106"/>
      <c r="D15" s="106"/>
      <c r="E15" s="106"/>
      <c r="F15" s="106"/>
      <c r="G15" s="106"/>
    </row>
    <row r="16" spans="1:7" ht="14.25">
      <c r="A16" s="106"/>
      <c r="B16" s="106"/>
      <c r="C16" s="106"/>
      <c r="D16" s="106"/>
      <c r="E16" s="106"/>
      <c r="F16" s="106"/>
      <c r="G16" s="106"/>
    </row>
    <row r="17" spans="1:7" ht="14.25">
      <c r="A17" s="106"/>
      <c r="B17" s="106"/>
      <c r="C17" s="106"/>
      <c r="D17" s="106"/>
      <c r="E17" s="106"/>
      <c r="F17" s="106"/>
      <c r="G17" s="106"/>
    </row>
    <row r="18" spans="1:7" ht="14.25">
      <c r="A18" s="106"/>
      <c r="B18" s="106"/>
      <c r="C18" s="106"/>
      <c r="D18" s="106"/>
      <c r="E18" s="106"/>
      <c r="F18" s="106"/>
      <c r="G18" s="106"/>
    </row>
    <row r="19" spans="1:7" ht="14.25">
      <c r="A19" s="106"/>
      <c r="B19" s="106"/>
      <c r="C19" s="106"/>
      <c r="D19" s="106"/>
      <c r="E19" s="106"/>
      <c r="F19" s="106"/>
      <c r="G19" s="106"/>
    </row>
    <row r="20" spans="1:7" ht="14.25">
      <c r="A20" s="106"/>
      <c r="B20" s="106"/>
      <c r="C20" s="106"/>
      <c r="D20" s="106"/>
      <c r="E20" s="106"/>
      <c r="F20" s="106"/>
      <c r="G20" s="106"/>
    </row>
    <row r="21" spans="1:7" ht="14.25">
      <c r="A21" s="106"/>
      <c r="B21" s="106"/>
      <c r="C21" s="106"/>
      <c r="D21" s="106"/>
      <c r="E21" s="106"/>
      <c r="F21" s="106"/>
      <c r="G21" s="106"/>
    </row>
    <row r="22" spans="1:7" ht="14.25">
      <c r="A22" s="106"/>
      <c r="B22" s="106"/>
      <c r="C22" s="106"/>
      <c r="D22" s="106"/>
      <c r="E22" s="106"/>
      <c r="F22" s="106"/>
      <c r="G22" s="106"/>
    </row>
    <row r="23" spans="1:7" ht="14.25">
      <c r="A23" s="106"/>
      <c r="B23" s="106"/>
      <c r="C23" s="106"/>
      <c r="D23" s="106"/>
      <c r="E23" s="106"/>
      <c r="F23" s="106"/>
      <c r="G23" s="106"/>
    </row>
    <row r="24" spans="1:7" ht="14.25">
      <c r="A24" s="106"/>
      <c r="B24" s="106"/>
      <c r="C24" s="106"/>
      <c r="D24" s="106"/>
      <c r="E24" s="106"/>
      <c r="F24" s="106"/>
      <c r="G24" s="106"/>
    </row>
    <row r="25" spans="1:7" ht="14.25">
      <c r="A25" s="106"/>
      <c r="B25" s="106"/>
      <c r="C25" s="106"/>
      <c r="D25" s="106"/>
      <c r="E25" s="106"/>
      <c r="F25" s="106"/>
      <c r="G25" s="106"/>
    </row>
    <row r="26" spans="1:7" ht="14.25">
      <c r="A26" s="106"/>
      <c r="B26" s="106"/>
      <c r="C26" s="106"/>
      <c r="D26" s="106"/>
      <c r="E26" s="106"/>
      <c r="F26" s="106"/>
      <c r="G26" s="106"/>
    </row>
    <row r="27" spans="1:7" ht="14.25">
      <c r="A27" s="106"/>
      <c r="B27" s="106"/>
      <c r="C27" s="106"/>
      <c r="D27" s="106"/>
      <c r="E27" s="106"/>
      <c r="F27" s="106"/>
      <c r="G27" s="106"/>
    </row>
    <row r="28" spans="1:7" ht="14.25">
      <c r="A28" s="106"/>
      <c r="B28" s="106"/>
      <c r="C28" s="106"/>
      <c r="D28" s="106"/>
      <c r="E28" s="106"/>
      <c r="F28" s="106"/>
      <c r="G28" s="106"/>
    </row>
    <row r="29" spans="1:7" ht="14.25">
      <c r="A29" s="106"/>
      <c r="B29" s="106"/>
      <c r="C29" s="106"/>
      <c r="D29" s="106"/>
      <c r="E29" s="106"/>
      <c r="F29" s="106"/>
      <c r="G29" s="106"/>
    </row>
    <row r="30" spans="1:7" ht="14.25">
      <c r="A30" s="106"/>
      <c r="B30" s="106"/>
      <c r="C30" s="106"/>
      <c r="D30" s="106"/>
      <c r="E30" s="106"/>
      <c r="F30" s="106"/>
      <c r="G30" s="106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5390625" defaultRowHeight="14.25"/>
  <cols>
    <col min="1" max="1" width="29.625" style="88" bestFit="1" customWidth="1"/>
    <col min="2" max="3" width="10.875" style="88" customWidth="1"/>
    <col min="4" max="4" width="10.375" style="88" customWidth="1"/>
    <col min="5" max="5" width="15.75390625" style="88" customWidth="1"/>
    <col min="6" max="32" width="9.00390625" style="88" bestFit="1" customWidth="1"/>
    <col min="33" max="16384" width="8.75390625" style="88" customWidth="1"/>
  </cols>
  <sheetData>
    <row r="1" ht="16.5" customHeight="1">
      <c r="A1" s="88" t="s">
        <v>22</v>
      </c>
    </row>
    <row r="2" spans="1:5" ht="32.25" customHeight="1">
      <c r="A2" s="191" t="s">
        <v>1275</v>
      </c>
      <c r="B2" s="191"/>
      <c r="C2" s="191"/>
      <c r="D2" s="191"/>
      <c r="E2" s="191"/>
    </row>
    <row r="3" spans="1:5" ht="18" customHeight="1">
      <c r="A3" s="89"/>
      <c r="D3" s="90"/>
      <c r="E3" s="91" t="s">
        <v>47</v>
      </c>
    </row>
    <row r="4" spans="1:5" ht="32.25" customHeight="1">
      <c r="A4" s="92" t="s">
        <v>1276</v>
      </c>
      <c r="B4" s="93" t="s">
        <v>1277</v>
      </c>
      <c r="C4" s="93" t="s">
        <v>1063</v>
      </c>
      <c r="D4" s="93" t="s">
        <v>1278</v>
      </c>
      <c r="E4" s="94" t="s">
        <v>81</v>
      </c>
    </row>
    <row r="5" spans="1:5" ht="19.5" customHeight="1">
      <c r="A5" s="95" t="s">
        <v>1279</v>
      </c>
      <c r="B5" s="12">
        <v>2742</v>
      </c>
      <c r="C5" s="12"/>
      <c r="D5" s="96">
        <f>C5/B5</f>
        <v>0</v>
      </c>
      <c r="E5" s="97"/>
    </row>
    <row r="6" spans="1:5" ht="19.5" customHeight="1">
      <c r="A6" s="95" t="s">
        <v>1280</v>
      </c>
      <c r="B6" s="12">
        <v>181</v>
      </c>
      <c r="C6" s="12"/>
      <c r="D6" s="96">
        <f>C6/B6</f>
        <v>0</v>
      </c>
      <c r="E6" s="97"/>
    </row>
    <row r="7" spans="1:5" ht="19.5" customHeight="1">
      <c r="A7" s="95" t="s">
        <v>1281</v>
      </c>
      <c r="B7" s="12">
        <v>22540</v>
      </c>
      <c r="C7" s="12">
        <v>15000</v>
      </c>
      <c r="D7" s="96">
        <f>C7/B7</f>
        <v>0.6654835847382431</v>
      </c>
      <c r="E7" s="97"/>
    </row>
    <row r="8" spans="1:5" ht="19.5" customHeight="1">
      <c r="A8" s="95" t="s">
        <v>1282</v>
      </c>
      <c r="B8" s="12">
        <v>735</v>
      </c>
      <c r="C8" s="12">
        <v>600</v>
      </c>
      <c r="D8" s="96">
        <f>C8/B8</f>
        <v>0.8163265306122449</v>
      </c>
      <c r="E8" s="97"/>
    </row>
    <row r="9" spans="1:5" ht="19.5" customHeight="1">
      <c r="A9" s="95" t="s">
        <v>1283</v>
      </c>
      <c r="B9" s="12">
        <v>452</v>
      </c>
      <c r="C9" s="12">
        <v>300</v>
      </c>
      <c r="D9" s="96">
        <f>C9/B9</f>
        <v>0.6637168141592921</v>
      </c>
      <c r="E9" s="97"/>
    </row>
    <row r="10" spans="1:5" ht="39.75" customHeight="1">
      <c r="A10" s="95" t="s">
        <v>1284</v>
      </c>
      <c r="B10" s="12"/>
      <c r="C10" s="12"/>
      <c r="D10" s="98"/>
      <c r="E10" s="99"/>
    </row>
    <row r="11" spans="1:5" ht="19.5" customHeight="1">
      <c r="A11" s="100"/>
      <c r="B11" s="101"/>
      <c r="C11" s="101"/>
      <c r="D11" s="100"/>
      <c r="E11" s="100"/>
    </row>
    <row r="12" spans="1:5" ht="19.5" customHeight="1">
      <c r="A12" s="92" t="s">
        <v>78</v>
      </c>
      <c r="B12" s="102">
        <f>SUM(B5:B11)</f>
        <v>26650</v>
      </c>
      <c r="C12" s="102">
        <f>SUM(C5:C11)</f>
        <v>15900</v>
      </c>
      <c r="D12" s="103">
        <f>C12/B12</f>
        <v>0.5966228893058161</v>
      </c>
      <c r="E12" s="100"/>
    </row>
    <row r="13" spans="1:5" ht="39" customHeight="1">
      <c r="A13" s="192"/>
      <c r="B13" s="192"/>
      <c r="C13" s="192"/>
      <c r="D13" s="192"/>
      <c r="E13" s="192"/>
    </row>
    <row r="14" spans="1:5" ht="33" customHeight="1">
      <c r="A14" s="193"/>
      <c r="B14" s="193"/>
      <c r="C14" s="193"/>
      <c r="D14" s="193"/>
      <c r="E14" s="193"/>
    </row>
    <row r="15" ht="19.5" customHeight="1"/>
    <row r="16" ht="19.5" customHeight="1"/>
    <row r="17" ht="19.5" customHeight="1"/>
    <row r="18" ht="19.5" customHeight="1"/>
    <row r="19" spans="1:4" s="87" customFormat="1" ht="19.5" customHeight="1">
      <c r="A19" s="88"/>
      <c r="B19" s="88"/>
      <c r="C19" s="88"/>
      <c r="D19" s="88"/>
    </row>
    <row r="20" ht="19.5" customHeight="1"/>
    <row r="21" ht="19.5" customHeight="1"/>
    <row r="22" ht="19.5" customHeight="1"/>
  </sheetData>
  <sheetProtection/>
  <mergeCells count="3">
    <mergeCell ref="A2:E2"/>
    <mergeCell ref="A13:E13"/>
    <mergeCell ref="A14:E14"/>
  </mergeCells>
  <printOptions horizontalCentered="1"/>
  <pageMargins left="0.55" right="0.3541666666666667" top="0.7194444444444444" bottom="0.5597222222222222" header="0.11805555555555555" footer="0.3145833333333333"/>
  <pageSetup firstPageNumber="1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="85" zoomScaleNormal="85" workbookViewId="0" topLeftCell="A1">
      <pane ySplit="5" topLeftCell="BM41" activePane="bottomLeft" state="frozen"/>
      <selection pane="topLeft" activeCell="A1" sqref="A1"/>
      <selection pane="bottomLeft" activeCell="A1" sqref="A1:D1"/>
    </sheetView>
  </sheetViews>
  <sheetFormatPr defaultColWidth="9.00390625" defaultRowHeight="14.25"/>
  <cols>
    <col min="1" max="1" width="70.125" style="60" bestFit="1" customWidth="1"/>
    <col min="2" max="2" width="12.625" style="60" customWidth="1"/>
    <col min="3" max="3" width="9.50390625" style="60" customWidth="1"/>
    <col min="4" max="4" width="13.25390625" style="60" customWidth="1"/>
    <col min="5" max="16384" width="9.00390625" style="60" customWidth="1"/>
  </cols>
  <sheetData>
    <row r="1" spans="1:4" ht="27.75" customHeight="1">
      <c r="A1" s="194" t="s">
        <v>24</v>
      </c>
      <c r="B1" s="194"/>
      <c r="C1" s="194"/>
      <c r="D1" s="194"/>
    </row>
    <row r="2" spans="1:4" ht="32.25" customHeight="1">
      <c r="A2" s="178" t="s">
        <v>1285</v>
      </c>
      <c r="B2" s="178"/>
      <c r="C2" s="178"/>
      <c r="D2" s="178"/>
    </row>
    <row r="3" ht="18" customHeight="1">
      <c r="D3" s="85" t="s">
        <v>47</v>
      </c>
    </row>
    <row r="4" spans="1:4" ht="31.5" customHeight="1">
      <c r="A4" s="195" t="s">
        <v>1286</v>
      </c>
      <c r="B4" s="196"/>
      <c r="C4" s="196"/>
      <c r="D4" s="197"/>
    </row>
    <row r="5" spans="1:4" ht="44.25" customHeight="1">
      <c r="A5" s="81" t="s">
        <v>48</v>
      </c>
      <c r="B5" s="81" t="s">
        <v>49</v>
      </c>
      <c r="C5" s="81" t="s">
        <v>50</v>
      </c>
      <c r="D5" s="81" t="s">
        <v>51</v>
      </c>
    </row>
    <row r="6" spans="1:4" ht="19.5" customHeight="1">
      <c r="A6" s="82" t="s">
        <v>1287</v>
      </c>
      <c r="B6" s="82">
        <v>12</v>
      </c>
      <c r="C6" s="82">
        <v>33</v>
      </c>
      <c r="D6" s="82"/>
    </row>
    <row r="7" spans="1:4" ht="19.5" customHeight="1">
      <c r="A7" s="82" t="s">
        <v>1288</v>
      </c>
      <c r="B7" s="82">
        <v>6</v>
      </c>
      <c r="C7" s="82">
        <v>28</v>
      </c>
      <c r="D7" s="82"/>
    </row>
    <row r="8" spans="1:4" ht="19.5" customHeight="1">
      <c r="A8" s="82" t="s">
        <v>1289</v>
      </c>
      <c r="B8" s="82">
        <v>6</v>
      </c>
      <c r="C8" s="82">
        <v>5</v>
      </c>
      <c r="D8" s="82"/>
    </row>
    <row r="9" spans="1:4" ht="19.5" customHeight="1">
      <c r="A9" s="82" t="s">
        <v>1290</v>
      </c>
      <c r="B9" s="82"/>
      <c r="C9" s="82">
        <v>0</v>
      </c>
      <c r="D9" s="82"/>
    </row>
    <row r="10" spans="1:4" ht="19.5" customHeight="1">
      <c r="A10" s="82" t="s">
        <v>1291</v>
      </c>
      <c r="B10" s="82">
        <v>718</v>
      </c>
      <c r="C10" s="82">
        <v>0</v>
      </c>
      <c r="D10" s="82"/>
    </row>
    <row r="11" spans="1:4" ht="19.5" customHeight="1">
      <c r="A11" s="82" t="s">
        <v>1292</v>
      </c>
      <c r="B11" s="82">
        <v>718</v>
      </c>
      <c r="C11" s="82">
        <v>0</v>
      </c>
      <c r="D11" s="82"/>
    </row>
    <row r="12" spans="1:4" ht="19.5" customHeight="1">
      <c r="A12" s="82" t="s">
        <v>1293</v>
      </c>
      <c r="B12" s="82"/>
      <c r="C12" s="82">
        <v>0</v>
      </c>
      <c r="D12" s="82"/>
    </row>
    <row r="13" spans="1:4" ht="19.5" customHeight="1">
      <c r="A13" s="82" t="s">
        <v>1294</v>
      </c>
      <c r="B13" s="82"/>
      <c r="C13" s="82">
        <v>0</v>
      </c>
      <c r="D13" s="82"/>
    </row>
    <row r="14" spans="1:4" ht="19.5" customHeight="1">
      <c r="A14" s="82" t="s">
        <v>1295</v>
      </c>
      <c r="B14" s="82">
        <v>0</v>
      </c>
      <c r="C14" s="82">
        <v>0</v>
      </c>
      <c r="D14" s="82"/>
    </row>
    <row r="15" spans="1:4" ht="19.5" customHeight="1">
      <c r="A15" s="82" t="s">
        <v>1296</v>
      </c>
      <c r="B15" s="82"/>
      <c r="C15" s="82">
        <v>0</v>
      </c>
      <c r="D15" s="82"/>
    </row>
    <row r="16" spans="1:4" ht="19.5" customHeight="1">
      <c r="A16" s="82" t="s">
        <v>1297</v>
      </c>
      <c r="B16" s="82"/>
      <c r="C16" s="82">
        <v>0</v>
      </c>
      <c r="D16" s="82"/>
    </row>
    <row r="17" spans="1:4" ht="19.5" customHeight="1">
      <c r="A17" s="82" t="s">
        <v>1298</v>
      </c>
      <c r="B17" s="82">
        <v>42436</v>
      </c>
      <c r="C17" s="82">
        <v>22481</v>
      </c>
      <c r="D17" s="82"/>
    </row>
    <row r="18" spans="1:4" ht="19.5" customHeight="1">
      <c r="A18" s="82" t="s">
        <v>1299</v>
      </c>
      <c r="B18" s="82">
        <v>24979</v>
      </c>
      <c r="C18" s="82">
        <v>20574</v>
      </c>
      <c r="D18" s="82"/>
    </row>
    <row r="19" spans="1:4" ht="19.5" customHeight="1">
      <c r="A19" s="82" t="s">
        <v>1300</v>
      </c>
      <c r="B19" s="82">
        <v>2300</v>
      </c>
      <c r="C19" s="82">
        <v>780</v>
      </c>
      <c r="D19" s="82"/>
    </row>
    <row r="20" spans="1:4" ht="19.5" customHeight="1">
      <c r="A20" s="82" t="s">
        <v>1301</v>
      </c>
      <c r="B20" s="82">
        <v>181</v>
      </c>
      <c r="C20" s="82">
        <v>0</v>
      </c>
      <c r="D20" s="82"/>
    </row>
    <row r="21" spans="1:4" ht="19.5" customHeight="1">
      <c r="A21" s="82" t="s">
        <v>1302</v>
      </c>
      <c r="B21" s="82">
        <v>549</v>
      </c>
      <c r="C21" s="82">
        <v>802</v>
      </c>
      <c r="D21" s="82"/>
    </row>
    <row r="22" spans="1:4" ht="19.5" customHeight="1">
      <c r="A22" s="82" t="s">
        <v>1303</v>
      </c>
      <c r="B22" s="82">
        <v>427</v>
      </c>
      <c r="C22" s="82">
        <v>325</v>
      </c>
      <c r="D22" s="82"/>
    </row>
    <row r="23" spans="1:4" ht="19.5" customHeight="1">
      <c r="A23" s="82" t="s">
        <v>1304</v>
      </c>
      <c r="B23" s="82">
        <v>3500</v>
      </c>
      <c r="C23" s="82">
        <v>0</v>
      </c>
      <c r="D23" s="82"/>
    </row>
    <row r="24" spans="1:4" ht="19.5" customHeight="1">
      <c r="A24" s="82" t="s">
        <v>1305</v>
      </c>
      <c r="B24" s="82"/>
      <c r="C24" s="82">
        <v>0</v>
      </c>
      <c r="D24" s="82"/>
    </row>
    <row r="25" spans="1:4" ht="19.5" customHeight="1">
      <c r="A25" s="82" t="s">
        <v>1306</v>
      </c>
      <c r="B25" s="82"/>
      <c r="C25" s="82">
        <v>0</v>
      </c>
      <c r="D25" s="82"/>
    </row>
    <row r="26" spans="1:4" ht="19.5" customHeight="1">
      <c r="A26" s="82" t="s">
        <v>1307</v>
      </c>
      <c r="B26" s="82"/>
      <c r="C26" s="82">
        <v>0</v>
      </c>
      <c r="D26" s="82"/>
    </row>
    <row r="27" spans="1:4" ht="19.5" customHeight="1">
      <c r="A27" s="82" t="s">
        <v>1308</v>
      </c>
      <c r="B27" s="82">
        <v>10500</v>
      </c>
      <c r="C27" s="82">
        <v>0</v>
      </c>
      <c r="D27" s="82"/>
    </row>
    <row r="28" spans="1:4" ht="19.5" customHeight="1">
      <c r="A28" s="82" t="s">
        <v>1309</v>
      </c>
      <c r="B28" s="82">
        <v>0</v>
      </c>
      <c r="C28" s="82">
        <v>0</v>
      </c>
      <c r="D28" s="82"/>
    </row>
    <row r="29" spans="1:4" ht="19.5" customHeight="1">
      <c r="A29" s="82" t="s">
        <v>1310</v>
      </c>
      <c r="B29" s="82"/>
      <c r="C29" s="82">
        <v>0</v>
      </c>
      <c r="D29" s="82"/>
    </row>
    <row r="30" spans="1:4" ht="19.5" customHeight="1">
      <c r="A30" s="82" t="s">
        <v>1311</v>
      </c>
      <c r="B30" s="82"/>
      <c r="C30" s="82">
        <v>0</v>
      </c>
      <c r="D30" s="82"/>
    </row>
    <row r="31" spans="1:4" ht="19.5" customHeight="1">
      <c r="A31" s="82" t="s">
        <v>1312</v>
      </c>
      <c r="B31" s="82"/>
      <c r="C31" s="82">
        <v>0</v>
      </c>
      <c r="D31" s="82"/>
    </row>
    <row r="32" spans="1:4" ht="19.5" customHeight="1">
      <c r="A32" s="82" t="s">
        <v>1313</v>
      </c>
      <c r="B32" s="82"/>
      <c r="C32" s="82">
        <v>0</v>
      </c>
      <c r="D32" s="82"/>
    </row>
    <row r="33" spans="1:4" ht="19.5" customHeight="1">
      <c r="A33" s="82" t="s">
        <v>1314</v>
      </c>
      <c r="B33" s="82"/>
      <c r="C33" s="82">
        <v>0</v>
      </c>
      <c r="D33" s="82"/>
    </row>
    <row r="34" spans="1:4" ht="19.5" customHeight="1">
      <c r="A34" s="82" t="s">
        <v>1315</v>
      </c>
      <c r="B34" s="82">
        <v>0</v>
      </c>
      <c r="C34" s="82">
        <v>0</v>
      </c>
      <c r="D34" s="82"/>
    </row>
    <row r="35" spans="1:4" ht="19.5" customHeight="1">
      <c r="A35" s="82" t="s">
        <v>1316</v>
      </c>
      <c r="B35" s="82"/>
      <c r="C35" s="82">
        <v>0</v>
      </c>
      <c r="D35" s="82"/>
    </row>
    <row r="36" spans="1:4" ht="19.5" customHeight="1">
      <c r="A36" s="82" t="s">
        <v>1317</v>
      </c>
      <c r="B36" s="82"/>
      <c r="C36" s="82">
        <v>0</v>
      </c>
      <c r="D36" s="82"/>
    </row>
    <row r="37" spans="1:4" ht="19.5" customHeight="1">
      <c r="A37" s="82" t="s">
        <v>1318</v>
      </c>
      <c r="B37" s="82"/>
      <c r="C37" s="82">
        <v>0</v>
      </c>
      <c r="D37" s="82"/>
    </row>
    <row r="38" spans="1:4" ht="19.5" customHeight="1">
      <c r="A38" s="82" t="s">
        <v>1319</v>
      </c>
      <c r="B38" s="82"/>
      <c r="C38" s="82">
        <v>0</v>
      </c>
      <c r="D38" s="82"/>
    </row>
    <row r="39" spans="1:4" ht="19.5" customHeight="1">
      <c r="A39" s="82" t="s">
        <v>1320</v>
      </c>
      <c r="B39" s="82"/>
      <c r="C39" s="82">
        <v>0</v>
      </c>
      <c r="D39" s="82"/>
    </row>
    <row r="40" spans="1:4" ht="19.5" customHeight="1">
      <c r="A40" s="82" t="s">
        <v>1321</v>
      </c>
      <c r="B40" s="82"/>
      <c r="C40" s="82">
        <v>0</v>
      </c>
      <c r="D40" s="82"/>
    </row>
    <row r="41" spans="1:4" ht="19.5" customHeight="1">
      <c r="A41" s="82" t="s">
        <v>1322</v>
      </c>
      <c r="B41" s="82"/>
      <c r="C41" s="82">
        <v>0</v>
      </c>
      <c r="D41" s="82"/>
    </row>
    <row r="42" spans="1:4" ht="19.5" customHeight="1">
      <c r="A42" s="82" t="s">
        <v>1323</v>
      </c>
      <c r="B42" s="82"/>
      <c r="C42" s="82">
        <v>0</v>
      </c>
      <c r="D42" s="82"/>
    </row>
    <row r="43" spans="1:4" ht="19.5" customHeight="1">
      <c r="A43" s="82" t="s">
        <v>1324</v>
      </c>
      <c r="B43" s="82"/>
      <c r="C43" s="82">
        <v>0</v>
      </c>
      <c r="D43" s="82"/>
    </row>
    <row r="44" spans="1:4" ht="19.5" customHeight="1">
      <c r="A44" s="82" t="s">
        <v>1325</v>
      </c>
      <c r="B44" s="82"/>
      <c r="C44" s="82">
        <v>0</v>
      </c>
      <c r="D44" s="82"/>
    </row>
    <row r="45" spans="1:4" ht="19.5" customHeight="1">
      <c r="A45" s="82" t="s">
        <v>1326</v>
      </c>
      <c r="B45" s="82">
        <v>0</v>
      </c>
      <c r="C45" s="82">
        <v>0</v>
      </c>
      <c r="D45" s="82"/>
    </row>
    <row r="46" spans="1:4" ht="19.5" customHeight="1">
      <c r="A46" s="82" t="s">
        <v>1327</v>
      </c>
      <c r="B46" s="82"/>
      <c r="C46" s="82">
        <v>0</v>
      </c>
      <c r="D46" s="82"/>
    </row>
    <row r="47" spans="1:4" ht="19.5" customHeight="1">
      <c r="A47" s="82" t="s">
        <v>1328</v>
      </c>
      <c r="B47" s="82">
        <v>524</v>
      </c>
      <c r="C47" s="82">
        <v>3306</v>
      </c>
      <c r="D47" s="82"/>
    </row>
    <row r="48" spans="1:4" ht="19.5" customHeight="1">
      <c r="A48" s="82" t="s">
        <v>1329</v>
      </c>
      <c r="B48" s="82"/>
      <c r="C48" s="82">
        <v>3000</v>
      </c>
      <c r="D48" s="82"/>
    </row>
    <row r="49" spans="1:4" ht="19.5" customHeight="1">
      <c r="A49" s="82" t="s">
        <v>1330</v>
      </c>
      <c r="B49" s="82"/>
      <c r="C49" s="82">
        <v>0</v>
      </c>
      <c r="D49" s="82"/>
    </row>
    <row r="50" spans="1:4" ht="19.5" customHeight="1">
      <c r="A50" s="82" t="s">
        <v>1331</v>
      </c>
      <c r="B50" s="82">
        <v>524</v>
      </c>
      <c r="C50" s="82">
        <v>306</v>
      </c>
      <c r="D50" s="82"/>
    </row>
    <row r="51" spans="1:4" ht="19.5" customHeight="1">
      <c r="A51" s="82" t="s">
        <v>1332</v>
      </c>
      <c r="B51" s="82">
        <v>709</v>
      </c>
      <c r="C51" s="82">
        <v>1131</v>
      </c>
      <c r="D51" s="82"/>
    </row>
    <row r="52" spans="1:4" ht="19.5" customHeight="1">
      <c r="A52" s="82" t="s">
        <v>1333</v>
      </c>
      <c r="B52" s="82"/>
      <c r="C52" s="82">
        <v>0</v>
      </c>
      <c r="D52" s="82"/>
    </row>
    <row r="53" spans="1:4" ht="19.5" customHeight="1">
      <c r="A53" s="82"/>
      <c r="B53" s="82"/>
      <c r="C53" s="82"/>
      <c r="D53" s="82"/>
    </row>
    <row r="54" spans="1:4" ht="19.5" customHeight="1">
      <c r="A54" s="86" t="s">
        <v>1058</v>
      </c>
      <c r="B54" s="82">
        <v>44399</v>
      </c>
      <c r="C54" s="82">
        <v>26951</v>
      </c>
      <c r="D54" s="82"/>
    </row>
  </sheetData>
  <sheetProtection/>
  <mergeCells count="3">
    <mergeCell ref="A1:D1"/>
    <mergeCell ref="A2:D2"/>
    <mergeCell ref="A4:D4"/>
  </mergeCells>
  <printOptions horizontalCentered="1"/>
  <pageMargins left="0.4722222222222222" right="0.4722222222222222" top="0.39305555555555555" bottom="0.275" header="0.11805555555555555" footer="0.11805555555555555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6"/>
  <sheetViews>
    <sheetView zoomScale="85" zoomScaleNormal="85" workbookViewId="0" topLeftCell="A1">
      <selection activeCell="G12" sqref="G12"/>
    </sheetView>
  </sheetViews>
  <sheetFormatPr defaultColWidth="9.00390625" defaultRowHeight="14.25"/>
  <cols>
    <col min="1" max="1" width="77.00390625" style="60" bestFit="1" customWidth="1"/>
    <col min="2" max="16384" width="9.00390625" style="60" customWidth="1"/>
  </cols>
  <sheetData>
    <row r="1" ht="25.5" customHeight="1">
      <c r="A1" s="80" t="s">
        <v>26</v>
      </c>
    </row>
    <row r="2" spans="1:2" ht="28.5" customHeight="1">
      <c r="A2" s="198" t="s">
        <v>1334</v>
      </c>
      <c r="B2" s="198"/>
    </row>
    <row r="3" spans="1:2" ht="25.5" customHeight="1">
      <c r="A3" s="199" t="s">
        <v>47</v>
      </c>
      <c r="B3" s="199"/>
    </row>
    <row r="4" spans="1:2" ht="45.75" customHeight="1">
      <c r="A4" s="81" t="s">
        <v>48</v>
      </c>
      <c r="B4" s="81" t="s">
        <v>1335</v>
      </c>
    </row>
    <row r="5" spans="1:2" ht="19.5" customHeight="1">
      <c r="A5" s="82" t="s">
        <v>1287</v>
      </c>
      <c r="B5" s="82">
        <v>33</v>
      </c>
    </row>
    <row r="6" spans="1:2" ht="19.5" customHeight="1">
      <c r="A6" s="82" t="s">
        <v>1288</v>
      </c>
      <c r="B6" s="82">
        <v>28</v>
      </c>
    </row>
    <row r="7" spans="1:2" ht="19.5" customHeight="1">
      <c r="A7" s="82" t="s">
        <v>1336</v>
      </c>
      <c r="B7" s="82">
        <v>8</v>
      </c>
    </row>
    <row r="8" spans="1:2" ht="19.5" customHeight="1">
      <c r="A8" s="82" t="s">
        <v>1337</v>
      </c>
      <c r="B8" s="82">
        <v>20</v>
      </c>
    </row>
    <row r="9" spans="1:2" ht="19.5" customHeight="1">
      <c r="A9" s="82" t="s">
        <v>1338</v>
      </c>
      <c r="B9" s="82"/>
    </row>
    <row r="10" spans="1:2" ht="19.5" customHeight="1">
      <c r="A10" s="82" t="s">
        <v>1339</v>
      </c>
      <c r="B10" s="82"/>
    </row>
    <row r="11" spans="1:2" ht="19.5" customHeight="1">
      <c r="A11" s="82" t="s">
        <v>1340</v>
      </c>
      <c r="B11" s="82"/>
    </row>
    <row r="12" spans="1:2" ht="19.5" customHeight="1">
      <c r="A12" s="82" t="s">
        <v>1289</v>
      </c>
      <c r="B12" s="82">
        <v>5</v>
      </c>
    </row>
    <row r="13" spans="1:2" ht="19.5" customHeight="1">
      <c r="A13" s="82" t="s">
        <v>1341</v>
      </c>
      <c r="B13" s="82"/>
    </row>
    <row r="14" spans="1:2" ht="19.5" customHeight="1">
      <c r="A14" s="82" t="s">
        <v>1342</v>
      </c>
      <c r="B14" s="82"/>
    </row>
    <row r="15" spans="1:2" ht="19.5" customHeight="1">
      <c r="A15" s="82" t="s">
        <v>1343</v>
      </c>
      <c r="B15" s="82"/>
    </row>
    <row r="16" spans="1:2" ht="19.5" customHeight="1">
      <c r="A16" s="82" t="s">
        <v>1344</v>
      </c>
      <c r="B16" s="82">
        <v>5</v>
      </c>
    </row>
    <row r="17" spans="1:2" ht="19.5" customHeight="1">
      <c r="A17" s="82" t="s">
        <v>1345</v>
      </c>
      <c r="B17" s="82"/>
    </row>
    <row r="18" spans="1:2" ht="19.5" customHeight="1">
      <c r="A18" s="82" t="s">
        <v>1290</v>
      </c>
      <c r="B18" s="82">
        <v>0</v>
      </c>
    </row>
    <row r="19" spans="1:2" ht="19.5" customHeight="1">
      <c r="A19" s="82" t="s">
        <v>1346</v>
      </c>
      <c r="B19" s="82"/>
    </row>
    <row r="20" spans="1:2" ht="19.5" customHeight="1">
      <c r="A20" s="82" t="s">
        <v>1347</v>
      </c>
      <c r="B20" s="82"/>
    </row>
    <row r="21" spans="1:2" ht="19.5" customHeight="1">
      <c r="A21" s="82" t="s">
        <v>1328</v>
      </c>
      <c r="B21" s="82">
        <v>306</v>
      </c>
    </row>
    <row r="22" spans="1:2" ht="19.5" customHeight="1">
      <c r="A22" s="82" t="s">
        <v>1329</v>
      </c>
      <c r="B22" s="82">
        <v>0</v>
      </c>
    </row>
    <row r="23" spans="1:2" ht="19.5" customHeight="1">
      <c r="A23" s="82" t="s">
        <v>1348</v>
      </c>
      <c r="B23" s="82"/>
    </row>
    <row r="24" spans="1:2" ht="19.5" customHeight="1">
      <c r="A24" s="82" t="s">
        <v>1349</v>
      </c>
      <c r="B24" s="82"/>
    </row>
    <row r="25" spans="1:2" ht="19.5" customHeight="1">
      <c r="A25" s="82" t="s">
        <v>1350</v>
      </c>
      <c r="B25" s="82"/>
    </row>
    <row r="26" spans="1:2" ht="19.5" customHeight="1">
      <c r="A26" s="82" t="s">
        <v>1330</v>
      </c>
      <c r="B26" s="82">
        <v>0</v>
      </c>
    </row>
    <row r="27" spans="1:2" ht="19.5" customHeight="1">
      <c r="A27" s="82" t="s">
        <v>1351</v>
      </c>
      <c r="B27" s="82"/>
    </row>
    <row r="28" spans="1:2" ht="19.5" customHeight="1">
      <c r="A28" s="82" t="s">
        <v>1352</v>
      </c>
      <c r="B28" s="82"/>
    </row>
    <row r="29" spans="1:2" ht="19.5" customHeight="1">
      <c r="A29" s="82" t="s">
        <v>1353</v>
      </c>
      <c r="B29" s="82"/>
    </row>
    <row r="30" spans="1:2" ht="19.5" customHeight="1">
      <c r="A30" s="82" t="s">
        <v>1354</v>
      </c>
      <c r="B30" s="82"/>
    </row>
    <row r="31" spans="1:2" ht="19.5" customHeight="1">
      <c r="A31" s="82" t="s">
        <v>1355</v>
      </c>
      <c r="B31" s="82"/>
    </row>
    <row r="32" spans="1:2" ht="19.5" customHeight="1">
      <c r="A32" s="82" t="s">
        <v>1356</v>
      </c>
      <c r="B32" s="82"/>
    </row>
    <row r="33" spans="1:2" ht="19.5" customHeight="1">
      <c r="A33" s="82" t="s">
        <v>1357</v>
      </c>
      <c r="B33" s="82"/>
    </row>
    <row r="34" spans="1:2" ht="19.5" customHeight="1">
      <c r="A34" s="82" t="s">
        <v>1358</v>
      </c>
      <c r="B34" s="82"/>
    </row>
    <row r="35" spans="1:2" ht="19.5" customHeight="1">
      <c r="A35" s="82" t="s">
        <v>1331</v>
      </c>
      <c r="B35" s="82">
        <v>306</v>
      </c>
    </row>
    <row r="36" spans="1:2" ht="19.5" customHeight="1">
      <c r="A36" s="82" t="s">
        <v>1359</v>
      </c>
      <c r="B36" s="82">
        <v>109</v>
      </c>
    </row>
    <row r="37" spans="1:2" ht="19.5" customHeight="1">
      <c r="A37" s="82" t="s">
        <v>1360</v>
      </c>
      <c r="B37" s="82"/>
    </row>
    <row r="38" spans="1:2" ht="19.5" customHeight="1">
      <c r="A38" s="82" t="s">
        <v>1361</v>
      </c>
      <c r="B38" s="82">
        <v>61</v>
      </c>
    </row>
    <row r="39" spans="1:2" ht="19.5" customHeight="1">
      <c r="A39" s="82" t="s">
        <v>1362</v>
      </c>
      <c r="B39" s="82"/>
    </row>
    <row r="40" spans="1:2" ht="19.5" customHeight="1">
      <c r="A40" s="82" t="s">
        <v>1363</v>
      </c>
      <c r="B40" s="82">
        <v>55</v>
      </c>
    </row>
    <row r="41" spans="1:2" ht="19.5" customHeight="1">
      <c r="A41" s="82" t="s">
        <v>1364</v>
      </c>
      <c r="B41" s="82">
        <v>10</v>
      </c>
    </row>
    <row r="42" spans="1:2" ht="19.5" customHeight="1">
      <c r="A42" s="82" t="s">
        <v>1365</v>
      </c>
      <c r="B42" s="82"/>
    </row>
    <row r="43" spans="1:2" ht="19.5" customHeight="1">
      <c r="A43" s="82" t="s">
        <v>1366</v>
      </c>
      <c r="B43" s="82"/>
    </row>
    <row r="44" spans="1:2" ht="19.5" customHeight="1">
      <c r="A44" s="82" t="s">
        <v>1367</v>
      </c>
      <c r="B44" s="82">
        <v>58</v>
      </c>
    </row>
    <row r="45" spans="1:2" ht="19.5" customHeight="1">
      <c r="A45" s="82" t="s">
        <v>1368</v>
      </c>
      <c r="B45" s="82">
        <v>13</v>
      </c>
    </row>
    <row r="46" spans="1:2" ht="19.5" customHeight="1">
      <c r="A46" s="83" t="s">
        <v>1058</v>
      </c>
      <c r="B46" s="84">
        <v>339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D19" sqref="D19"/>
    </sheetView>
  </sheetViews>
  <sheetFormatPr defaultColWidth="9.125" defaultRowHeight="14.25"/>
  <cols>
    <col min="1" max="1" width="33.50390625" style="72" customWidth="1"/>
    <col min="2" max="2" width="15.25390625" style="72" customWidth="1"/>
    <col min="3" max="3" width="17.625" style="72" customWidth="1"/>
    <col min="4" max="249" width="9.125" style="72" customWidth="1"/>
    <col min="250" max="16384" width="9.125" style="72" customWidth="1"/>
  </cols>
  <sheetData>
    <row r="1" ht="18.75" customHeight="1">
      <c r="A1" s="73" t="s">
        <v>30</v>
      </c>
    </row>
    <row r="2" spans="1:3" ht="33.75" customHeight="1">
      <c r="A2" s="186" t="s">
        <v>1369</v>
      </c>
      <c r="B2" s="186"/>
      <c r="C2" s="186"/>
    </row>
    <row r="3" spans="1:3" ht="24" customHeight="1">
      <c r="A3" s="74"/>
      <c r="B3" s="75"/>
      <c r="C3" s="76" t="s">
        <v>47</v>
      </c>
    </row>
    <row r="4" spans="1:3" ht="24" customHeight="1">
      <c r="A4" s="187" t="s">
        <v>48</v>
      </c>
      <c r="B4" s="187" t="s">
        <v>1370</v>
      </c>
      <c r="C4" s="187"/>
    </row>
    <row r="5" spans="1:3" ht="24" customHeight="1">
      <c r="A5" s="187"/>
      <c r="B5" s="77" t="s">
        <v>1262</v>
      </c>
      <c r="C5" s="77" t="s">
        <v>1371</v>
      </c>
    </row>
    <row r="6" spans="1:3" ht="24" customHeight="1">
      <c r="A6" s="78" t="s">
        <v>1264</v>
      </c>
      <c r="B6" s="79">
        <v>33511.2</v>
      </c>
      <c r="C6" s="79">
        <v>33511.2</v>
      </c>
    </row>
    <row r="7" spans="1:3" ht="24" customHeight="1">
      <c r="A7" s="78" t="s">
        <v>1265</v>
      </c>
      <c r="B7" s="79">
        <v>45100</v>
      </c>
      <c r="C7" s="79"/>
    </row>
  </sheetData>
  <sheetProtection/>
  <mergeCells count="3">
    <mergeCell ref="A2:C2"/>
    <mergeCell ref="B4:C4"/>
    <mergeCell ref="A4:A5"/>
  </mergeCells>
  <printOptions/>
  <pageMargins left="0.9597222222222223" right="1.2986111111111112" top="0.9840277777777777" bottom="0.9840277777777777" header="0" footer="0.4597222222222222"/>
  <pageSetup blackAndWhite="1" firstPageNumber="11" useFirstPageNumber="1"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" width="35.75390625" style="0" bestFit="1" customWidth="1"/>
    <col min="2" max="2" width="16.625" style="0" customWidth="1"/>
    <col min="3" max="3" width="17.125" style="0" customWidth="1"/>
  </cols>
  <sheetData>
    <row r="1" ht="17.25" customHeight="1">
      <c r="A1" t="s">
        <v>32</v>
      </c>
    </row>
    <row r="2" spans="1:3" s="60" customFormat="1" ht="33" customHeight="1">
      <c r="A2" s="177" t="s">
        <v>1372</v>
      </c>
      <c r="B2" s="177"/>
      <c r="C2" s="177"/>
    </row>
    <row r="3" spans="1:3" s="60" customFormat="1" ht="24" customHeight="1">
      <c r="A3" s="61"/>
      <c r="B3" s="61"/>
      <c r="C3" s="62" t="s">
        <v>47</v>
      </c>
    </row>
    <row r="4" spans="1:3" ht="27" customHeight="1">
      <c r="A4" s="200" t="s">
        <v>1373</v>
      </c>
      <c r="B4" s="63" t="s">
        <v>1374</v>
      </c>
      <c r="C4" s="64" t="s">
        <v>1063</v>
      </c>
    </row>
    <row r="5" spans="1:3" ht="36.75" customHeight="1">
      <c r="A5" s="201"/>
      <c r="B5" s="64" t="s">
        <v>1111</v>
      </c>
      <c r="C5" s="64" t="s">
        <v>1111</v>
      </c>
    </row>
    <row r="6" spans="1:3" ht="27" customHeight="1">
      <c r="A6" s="66" t="s">
        <v>1375</v>
      </c>
      <c r="B6" s="66">
        <v>0</v>
      </c>
      <c r="C6" s="66">
        <v>0</v>
      </c>
    </row>
    <row r="7" spans="1:3" ht="27" customHeight="1">
      <c r="A7" s="66" t="s">
        <v>1376</v>
      </c>
      <c r="B7" s="66">
        <v>0</v>
      </c>
      <c r="C7" s="66">
        <v>0</v>
      </c>
    </row>
    <row r="8" spans="1:3" ht="27" customHeight="1">
      <c r="A8" s="66" t="s">
        <v>1377</v>
      </c>
      <c r="B8" s="66">
        <v>0</v>
      </c>
      <c r="C8" s="66">
        <v>0</v>
      </c>
    </row>
    <row r="9" spans="1:3" ht="27" customHeight="1">
      <c r="A9" s="66" t="s">
        <v>1378</v>
      </c>
      <c r="B9" s="66">
        <v>0</v>
      </c>
      <c r="C9" s="66">
        <v>0</v>
      </c>
    </row>
    <row r="10" spans="1:3" ht="27" customHeight="1">
      <c r="A10" s="67" t="s">
        <v>1379</v>
      </c>
      <c r="B10" s="66">
        <v>0</v>
      </c>
      <c r="C10" s="66">
        <v>0</v>
      </c>
    </row>
    <row r="11" spans="1:3" ht="27" customHeight="1">
      <c r="A11" s="67" t="s">
        <v>1380</v>
      </c>
      <c r="B11" s="66">
        <v>0</v>
      </c>
      <c r="C11" s="66">
        <v>0</v>
      </c>
    </row>
    <row r="12" spans="1:3" ht="27" customHeight="1">
      <c r="A12" s="70"/>
      <c r="B12" s="70"/>
      <c r="C12" s="70"/>
    </row>
    <row r="13" spans="1:3" ht="27" customHeight="1">
      <c r="A13" s="64"/>
      <c r="B13" s="64"/>
      <c r="C13" s="64"/>
    </row>
    <row r="14" spans="1:3" ht="27" customHeight="1">
      <c r="A14" s="64" t="s">
        <v>1381</v>
      </c>
      <c r="B14" s="68">
        <f>SUM(B6:B11)</f>
        <v>0</v>
      </c>
      <c r="C14" s="68">
        <f>SUM(C6:C11)</f>
        <v>0</v>
      </c>
    </row>
    <row r="15" spans="1:3" ht="27" customHeight="1">
      <c r="A15" s="67" t="s">
        <v>1382</v>
      </c>
      <c r="B15" s="66">
        <v>0</v>
      </c>
      <c r="C15" s="68">
        <v>0</v>
      </c>
    </row>
    <row r="16" spans="1:3" ht="27" customHeight="1">
      <c r="A16" s="64" t="s">
        <v>1383</v>
      </c>
      <c r="B16" s="68">
        <f>B14+B15</f>
        <v>0</v>
      </c>
      <c r="C16" s="68">
        <f>C14+C15</f>
        <v>0</v>
      </c>
    </row>
    <row r="17" spans="1:3" ht="28.5" customHeight="1">
      <c r="A17" s="69" t="s">
        <v>1384</v>
      </c>
      <c r="B17" s="71"/>
      <c r="C17" s="71"/>
    </row>
  </sheetData>
  <sheetProtection/>
  <mergeCells count="2">
    <mergeCell ref="A2:C2"/>
    <mergeCell ref="A4:A5"/>
  </mergeCells>
  <printOptions/>
  <pageMargins left="1" right="0.3541666666666667" top="0.7868055555555555" bottom="0.7868055555555555" header="0.5111111111111111" footer="0.511111111111111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F10" sqref="F10"/>
    </sheetView>
  </sheetViews>
  <sheetFormatPr defaultColWidth="8.75390625" defaultRowHeight="14.25"/>
  <cols>
    <col min="1" max="1" width="33.875" style="0" bestFit="1" customWidth="1"/>
    <col min="2" max="3" width="16.50390625" style="0" customWidth="1"/>
  </cols>
  <sheetData>
    <row r="1" ht="19.5" customHeight="1">
      <c r="A1" t="s">
        <v>36</v>
      </c>
    </row>
    <row r="2" spans="1:3" s="60" customFormat="1" ht="36" customHeight="1">
      <c r="A2" s="177" t="s">
        <v>1385</v>
      </c>
      <c r="B2" s="177"/>
      <c r="C2" s="177"/>
    </row>
    <row r="3" spans="1:3" s="60" customFormat="1" ht="24" customHeight="1">
      <c r="A3" s="61"/>
      <c r="B3" s="61"/>
      <c r="C3" s="62" t="s">
        <v>47</v>
      </c>
    </row>
    <row r="4" spans="1:3" ht="27" customHeight="1">
      <c r="A4" s="200" t="s">
        <v>1373</v>
      </c>
      <c r="B4" s="63" t="s">
        <v>1374</v>
      </c>
      <c r="C4" s="64" t="s">
        <v>1063</v>
      </c>
    </row>
    <row r="5" spans="1:3" ht="36.75" customHeight="1">
      <c r="A5" s="201"/>
      <c r="B5" s="64" t="s">
        <v>1111</v>
      </c>
      <c r="C5" s="64" t="s">
        <v>1111</v>
      </c>
    </row>
    <row r="6" spans="1:3" ht="27" customHeight="1">
      <c r="A6" s="65" t="s">
        <v>1386</v>
      </c>
      <c r="B6" s="66">
        <v>0</v>
      </c>
      <c r="C6" s="66">
        <v>0</v>
      </c>
    </row>
    <row r="7" spans="1:3" ht="27" customHeight="1">
      <c r="A7" s="66" t="s">
        <v>1387</v>
      </c>
      <c r="B7" s="66">
        <v>0</v>
      </c>
      <c r="C7" s="66">
        <v>0</v>
      </c>
    </row>
    <row r="8" spans="1:3" ht="27" customHeight="1">
      <c r="A8" s="66" t="s">
        <v>1388</v>
      </c>
      <c r="B8" s="66">
        <v>0</v>
      </c>
      <c r="C8" s="66">
        <v>0</v>
      </c>
    </row>
    <row r="9" spans="1:3" ht="27" customHeight="1">
      <c r="A9" s="66" t="s">
        <v>1389</v>
      </c>
      <c r="B9" s="66">
        <v>0</v>
      </c>
      <c r="C9" s="66">
        <v>0</v>
      </c>
    </row>
    <row r="10" spans="1:3" ht="27" customHeight="1">
      <c r="A10" s="66" t="s">
        <v>1390</v>
      </c>
      <c r="B10" s="66">
        <v>0</v>
      </c>
      <c r="C10" s="66">
        <v>0</v>
      </c>
    </row>
    <row r="11" spans="1:3" ht="27" customHeight="1">
      <c r="A11" s="67" t="s">
        <v>1391</v>
      </c>
      <c r="B11" s="64" t="s">
        <v>1392</v>
      </c>
      <c r="C11" s="64" t="s">
        <v>1392</v>
      </c>
    </row>
    <row r="12" spans="1:3" ht="27" customHeight="1">
      <c r="A12" s="66" t="s">
        <v>1393</v>
      </c>
      <c r="B12" s="66">
        <v>0</v>
      </c>
      <c r="C12" s="66">
        <v>0</v>
      </c>
    </row>
    <row r="13" spans="1:3" ht="27" customHeight="1">
      <c r="A13" s="66"/>
      <c r="B13" s="66"/>
      <c r="C13" s="66"/>
    </row>
    <row r="14" spans="1:3" ht="27" customHeight="1">
      <c r="A14" s="64" t="s">
        <v>1394</v>
      </c>
      <c r="B14" s="68">
        <f>SUM(B6:B12)</f>
        <v>0</v>
      </c>
      <c r="C14" s="68">
        <f>SUM(C6:C12)</f>
        <v>0</v>
      </c>
    </row>
    <row r="15" spans="1:3" ht="27" customHeight="1">
      <c r="A15" s="66" t="s">
        <v>1395</v>
      </c>
      <c r="B15" s="66">
        <v>0</v>
      </c>
      <c r="C15" s="68">
        <v>0</v>
      </c>
    </row>
    <row r="16" spans="1:3" ht="27" customHeight="1">
      <c r="A16" s="64" t="s">
        <v>1396</v>
      </c>
      <c r="B16" s="68">
        <f>B14+B15</f>
        <v>0</v>
      </c>
      <c r="C16" s="68">
        <f>C14+C15</f>
        <v>0</v>
      </c>
    </row>
    <row r="17" spans="1:3" ht="29.25" customHeight="1">
      <c r="A17" s="69" t="s">
        <v>1384</v>
      </c>
      <c r="B17" s="60"/>
      <c r="C17" s="60"/>
    </row>
  </sheetData>
  <sheetProtection/>
  <mergeCells count="2">
    <mergeCell ref="A2:C2"/>
    <mergeCell ref="A4:A5"/>
  </mergeCells>
  <printOptions/>
  <pageMargins left="1" right="0.3541666666666667" top="0.7868055555555555" bottom="0.7868055555555555" header="0.5111111111111111" footer="0.511111111111111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" width="30.75390625" style="40" customWidth="1"/>
    <col min="2" max="2" width="10.50390625" style="40" customWidth="1"/>
    <col min="3" max="5" width="10.625" style="40" customWidth="1"/>
    <col min="6" max="10" width="10.125" style="40" customWidth="1"/>
    <col min="11" max="16384" width="9.00390625" style="40" customWidth="1"/>
  </cols>
  <sheetData>
    <row r="1" spans="1:10" ht="21" customHeight="1">
      <c r="A1" s="41" t="s">
        <v>38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8.5" customHeight="1">
      <c r="A2" s="202" t="s">
        <v>1397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9.5" customHeight="1">
      <c r="A3" s="43"/>
      <c r="B3" s="44"/>
      <c r="C3" s="44"/>
      <c r="D3" s="44"/>
      <c r="E3" s="44"/>
      <c r="F3" s="44"/>
      <c r="G3" s="44"/>
      <c r="H3" s="44"/>
      <c r="I3" s="52"/>
      <c r="J3" s="53" t="s">
        <v>47</v>
      </c>
    </row>
    <row r="4" spans="1:10" ht="59.25" customHeight="1">
      <c r="A4" s="45" t="s">
        <v>1398</v>
      </c>
      <c r="B4" s="46" t="s">
        <v>1111</v>
      </c>
      <c r="C4" s="46" t="s">
        <v>1399</v>
      </c>
      <c r="D4" s="46" t="s">
        <v>1400</v>
      </c>
      <c r="E4" s="46" t="s">
        <v>1401</v>
      </c>
      <c r="F4" s="46" t="s">
        <v>1402</v>
      </c>
      <c r="G4" s="46" t="s">
        <v>1403</v>
      </c>
      <c r="H4" s="46" t="s">
        <v>1404</v>
      </c>
      <c r="I4" s="54" t="s">
        <v>1405</v>
      </c>
      <c r="J4" s="55" t="s">
        <v>1406</v>
      </c>
    </row>
    <row r="5" spans="1:10" ht="24" customHeight="1">
      <c r="A5" s="47" t="s">
        <v>1407</v>
      </c>
      <c r="B5" s="28">
        <f>SUM(C5:J5)</f>
        <v>64360.623867</v>
      </c>
      <c r="C5" s="16">
        <v>15169.245487</v>
      </c>
      <c r="D5" s="16">
        <v>18348.3632</v>
      </c>
      <c r="E5" s="16">
        <v>30843.01518</v>
      </c>
      <c r="F5" s="48"/>
      <c r="G5" s="48"/>
      <c r="H5" s="48">
        <v>0</v>
      </c>
      <c r="I5" s="56">
        <v>0</v>
      </c>
      <c r="J5" s="57">
        <v>0</v>
      </c>
    </row>
    <row r="6" spans="1:10" ht="24" customHeight="1">
      <c r="A6" s="49" t="s">
        <v>1408</v>
      </c>
      <c r="B6" s="28">
        <f>SUM(C6:J6)</f>
        <v>34035.486607</v>
      </c>
      <c r="C6" s="16">
        <v>13041.245487</v>
      </c>
      <c r="D6" s="16">
        <v>4563.38</v>
      </c>
      <c r="E6" s="16">
        <v>16430.86112</v>
      </c>
      <c r="F6" s="48"/>
      <c r="G6" s="48"/>
      <c r="H6" s="48">
        <v>0</v>
      </c>
      <c r="I6" s="56">
        <v>0</v>
      </c>
      <c r="J6" s="57">
        <v>0</v>
      </c>
    </row>
    <row r="7" spans="1:10" ht="24" customHeight="1">
      <c r="A7" s="49" t="s">
        <v>1409</v>
      </c>
      <c r="B7" s="28">
        <f>SUM(C7:J7)</f>
        <v>826.9540599999999</v>
      </c>
      <c r="C7" s="16">
        <v>260</v>
      </c>
      <c r="D7" s="16">
        <v>554.8</v>
      </c>
      <c r="E7" s="16">
        <v>12.15406</v>
      </c>
      <c r="F7" s="48"/>
      <c r="G7" s="48"/>
      <c r="H7" s="48">
        <v>0</v>
      </c>
      <c r="I7" s="56">
        <v>0</v>
      </c>
      <c r="J7" s="57">
        <v>0</v>
      </c>
    </row>
    <row r="8" spans="1:10" ht="24" customHeight="1">
      <c r="A8" s="50" t="s">
        <v>1410</v>
      </c>
      <c r="B8" s="28">
        <f>SUM(C8:J8)</f>
        <v>27568.0832</v>
      </c>
      <c r="C8" s="16"/>
      <c r="D8" s="16">
        <v>13168.0832</v>
      </c>
      <c r="E8" s="16">
        <v>14400</v>
      </c>
      <c r="F8" s="48"/>
      <c r="G8" s="48"/>
      <c r="H8" s="48">
        <v>0</v>
      </c>
      <c r="I8" s="56">
        <v>0</v>
      </c>
      <c r="J8" s="57">
        <v>0</v>
      </c>
    </row>
    <row r="9" spans="1:10" ht="24" customHeight="1">
      <c r="A9" s="50" t="s">
        <v>1411</v>
      </c>
      <c r="B9" s="28"/>
      <c r="C9" s="16"/>
      <c r="D9" s="16"/>
      <c r="E9" s="28"/>
      <c r="F9" s="48"/>
      <c r="G9" s="48"/>
      <c r="H9" s="48">
        <v>0</v>
      </c>
      <c r="I9" s="56">
        <v>0</v>
      </c>
      <c r="J9" s="58">
        <v>0</v>
      </c>
    </row>
    <row r="10" spans="1:10" ht="24" customHeight="1">
      <c r="A10" s="50" t="s">
        <v>1412</v>
      </c>
      <c r="B10" s="28">
        <f>SUM(C10:J10)</f>
        <v>618</v>
      </c>
      <c r="C10" s="16">
        <v>568</v>
      </c>
      <c r="D10" s="16">
        <v>50</v>
      </c>
      <c r="E10" s="28"/>
      <c r="F10" s="48"/>
      <c r="G10" s="48"/>
      <c r="H10" s="48">
        <v>0</v>
      </c>
      <c r="I10" s="56">
        <v>0</v>
      </c>
      <c r="J10" s="58">
        <v>0</v>
      </c>
    </row>
    <row r="11" spans="1:10" ht="24" customHeight="1">
      <c r="A11" s="50" t="s">
        <v>1413</v>
      </c>
      <c r="B11" s="28">
        <f>SUM(C11:J11)</f>
        <v>1312.1</v>
      </c>
      <c r="C11" s="16">
        <v>1300</v>
      </c>
      <c r="D11" s="16">
        <v>12.1</v>
      </c>
      <c r="E11" s="28"/>
      <c r="F11" s="48"/>
      <c r="G11" s="48"/>
      <c r="H11" s="48">
        <v>0</v>
      </c>
      <c r="I11" s="48">
        <v>0</v>
      </c>
      <c r="J11" s="59">
        <v>0</v>
      </c>
    </row>
    <row r="12" spans="1:10" ht="24" customHeight="1">
      <c r="A12" s="49" t="s">
        <v>1414</v>
      </c>
      <c r="B12" s="28">
        <f>SUM(C12:J12)</f>
        <v>73614.93675200001</v>
      </c>
      <c r="C12" s="16">
        <v>32550.18718</v>
      </c>
      <c r="D12" s="16">
        <v>13464.9886</v>
      </c>
      <c r="E12" s="16">
        <v>27599.760972</v>
      </c>
      <c r="F12" s="48"/>
      <c r="G12" s="48"/>
      <c r="H12" s="48">
        <v>0</v>
      </c>
      <c r="I12" s="56">
        <v>0</v>
      </c>
      <c r="J12" s="57">
        <v>0</v>
      </c>
    </row>
    <row r="13" spans="1:10" ht="24" customHeight="1">
      <c r="A13" s="49" t="s">
        <v>1415</v>
      </c>
      <c r="B13" s="28">
        <f>SUM(C13:J13)</f>
        <v>73506.836752</v>
      </c>
      <c r="C13" s="16">
        <v>32460.18718</v>
      </c>
      <c r="D13" s="16">
        <v>13446.8886</v>
      </c>
      <c r="E13" s="16">
        <v>27599.760972</v>
      </c>
      <c r="F13" s="48"/>
      <c r="G13" s="48"/>
      <c r="H13" s="48">
        <v>0</v>
      </c>
      <c r="I13" s="56">
        <v>0</v>
      </c>
      <c r="J13" s="57">
        <v>0</v>
      </c>
    </row>
    <row r="14" spans="1:10" ht="24" customHeight="1">
      <c r="A14" s="49" t="s">
        <v>1416</v>
      </c>
      <c r="B14" s="28"/>
      <c r="C14" s="16"/>
      <c r="D14" s="16"/>
      <c r="E14" s="28"/>
      <c r="F14" s="48"/>
      <c r="G14" s="48"/>
      <c r="H14" s="48">
        <v>0</v>
      </c>
      <c r="I14" s="56">
        <v>0</v>
      </c>
      <c r="J14" s="58">
        <v>0</v>
      </c>
    </row>
    <row r="15" spans="1:10" ht="24" customHeight="1">
      <c r="A15" s="50" t="s">
        <v>1417</v>
      </c>
      <c r="B15" s="28">
        <f>SUM(C15:J15)</f>
        <v>108.1</v>
      </c>
      <c r="C15" s="16">
        <v>90</v>
      </c>
      <c r="D15" s="16">
        <v>18.1</v>
      </c>
      <c r="E15" s="28"/>
      <c r="F15" s="48"/>
      <c r="G15" s="48"/>
      <c r="H15" s="48">
        <v>0</v>
      </c>
      <c r="I15" s="48">
        <v>0</v>
      </c>
      <c r="J15" s="59">
        <v>0</v>
      </c>
    </row>
    <row r="16" spans="1:10" ht="24" customHeight="1">
      <c r="A16" s="47" t="s">
        <v>1418</v>
      </c>
      <c r="B16" s="51">
        <f>SUM(C16:J16)</f>
        <v>-9254.312885000001</v>
      </c>
      <c r="C16" s="16">
        <v>-17380.941693</v>
      </c>
      <c r="D16" s="16">
        <v>4883.3746</v>
      </c>
      <c r="E16" s="16">
        <v>3243.254208</v>
      </c>
      <c r="F16" s="48"/>
      <c r="G16" s="48"/>
      <c r="H16" s="48">
        <v>0</v>
      </c>
      <c r="I16" s="56">
        <v>0</v>
      </c>
      <c r="J16" s="57">
        <v>0</v>
      </c>
    </row>
    <row r="17" spans="1:10" ht="24" customHeight="1">
      <c r="A17" s="49" t="s">
        <v>1419</v>
      </c>
      <c r="B17" s="28">
        <f>SUM(C17:J17)</f>
        <v>58858.603024</v>
      </c>
      <c r="C17" s="16">
        <v>303.82017</v>
      </c>
      <c r="D17" s="16">
        <v>51852.629569</v>
      </c>
      <c r="E17" s="16">
        <v>6702.153285</v>
      </c>
      <c r="F17" s="48"/>
      <c r="G17" s="48"/>
      <c r="H17" s="48">
        <v>0</v>
      </c>
      <c r="I17" s="56">
        <v>0</v>
      </c>
      <c r="J17" s="57">
        <v>0</v>
      </c>
    </row>
  </sheetData>
  <sheetProtection/>
  <mergeCells count="1">
    <mergeCell ref="A2:J2"/>
  </mergeCells>
  <printOptions/>
  <pageMargins left="0.7479166666666667" right="0.5506944444444445" top="0.9840277777777777" bottom="0.9840277777777777" header="0.5118055555555555" footer="0.5118055555555555"/>
  <pageSetup firstPageNumber="64" useFirstPageNumber="1" horizontalDpi="600" verticalDpi="600" orientation="landscape" paperSize="9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9" sqref="E19"/>
    </sheetView>
  </sheetViews>
  <sheetFormatPr defaultColWidth="8.75390625" defaultRowHeight="14.25" customHeight="1"/>
  <cols>
    <col min="1" max="1" width="25.125" style="6" customWidth="1"/>
    <col min="2" max="2" width="11.625" style="6" customWidth="1"/>
    <col min="3" max="3" width="14.25390625" style="6" customWidth="1"/>
    <col min="4" max="4" width="14.125" style="6" customWidth="1"/>
    <col min="5" max="5" width="16.875" style="6" customWidth="1"/>
    <col min="6" max="6" width="11.75390625" style="6" customWidth="1"/>
    <col min="7" max="7" width="14.50390625" style="6" customWidth="1"/>
    <col min="8" max="10" width="8.125" style="6" customWidth="1"/>
    <col min="11" max="32" width="9.00390625" style="6" bestFit="1" customWidth="1"/>
    <col min="33" max="16384" width="8.75390625" style="6" customWidth="1"/>
  </cols>
  <sheetData>
    <row r="1" ht="19.5" customHeight="1">
      <c r="A1" s="7" t="s">
        <v>40</v>
      </c>
    </row>
    <row r="2" spans="1:10" ht="31.5" customHeight="1">
      <c r="A2" s="203" t="s">
        <v>1420</v>
      </c>
      <c r="B2" s="203"/>
      <c r="C2" s="203"/>
      <c r="D2" s="204"/>
      <c r="E2" s="203"/>
      <c r="F2" s="203"/>
      <c r="G2" s="203"/>
      <c r="H2" s="203"/>
      <c r="I2" s="203"/>
      <c r="J2" s="203"/>
    </row>
    <row r="3" spans="1:10" ht="20.25" customHeight="1">
      <c r="A3" s="18"/>
      <c r="B3" s="19"/>
      <c r="C3" s="20"/>
      <c r="D3" s="21"/>
      <c r="E3" s="19"/>
      <c r="F3" s="19"/>
      <c r="G3" s="19"/>
      <c r="H3" s="19"/>
      <c r="I3" s="31" t="s">
        <v>1421</v>
      </c>
      <c r="J3" s="32" t="s">
        <v>1422</v>
      </c>
    </row>
    <row r="4" spans="1:10" ht="37.5" customHeight="1">
      <c r="A4" s="22" t="s">
        <v>1398</v>
      </c>
      <c r="B4" s="23" t="s">
        <v>1111</v>
      </c>
      <c r="C4" s="23" t="s">
        <v>1399</v>
      </c>
      <c r="D4" s="23" t="s">
        <v>1400</v>
      </c>
      <c r="E4" s="23" t="s">
        <v>1401</v>
      </c>
      <c r="F4" s="23" t="s">
        <v>1402</v>
      </c>
      <c r="G4" s="23" t="s">
        <v>1403</v>
      </c>
      <c r="H4" s="23" t="s">
        <v>1404</v>
      </c>
      <c r="I4" s="33" t="s">
        <v>1405</v>
      </c>
      <c r="J4" s="34" t="s">
        <v>1406</v>
      </c>
    </row>
    <row r="5" spans="1:12" ht="23.25" customHeight="1">
      <c r="A5" s="24" t="s">
        <v>1407</v>
      </c>
      <c r="B5" s="25">
        <f>SUM(C5:J5)</f>
        <v>64360.623867</v>
      </c>
      <c r="C5" s="25">
        <f>SUM(C6:C11)</f>
        <v>15169.245487</v>
      </c>
      <c r="D5" s="25">
        <f>SUM(D6:D11)</f>
        <v>18348.3632</v>
      </c>
      <c r="E5" s="25">
        <f>SUM(E6:E11)</f>
        <v>30843.015180000002</v>
      </c>
      <c r="F5" s="26"/>
      <c r="G5" s="26"/>
      <c r="H5" s="26">
        <v>0</v>
      </c>
      <c r="I5" s="35">
        <v>0</v>
      </c>
      <c r="J5" s="36">
        <v>0</v>
      </c>
      <c r="L5" s="37"/>
    </row>
    <row r="6" spans="1:10" ht="23.25" customHeight="1">
      <c r="A6" s="27" t="s">
        <v>1408</v>
      </c>
      <c r="B6" s="28">
        <f>SUM(C6:J6)</f>
        <v>34035.486607</v>
      </c>
      <c r="C6" s="16">
        <v>13041.245487</v>
      </c>
      <c r="D6" s="16">
        <v>4563.38</v>
      </c>
      <c r="E6" s="16">
        <v>16430.86112</v>
      </c>
      <c r="F6" s="26"/>
      <c r="G6" s="26"/>
      <c r="H6" s="26">
        <v>0</v>
      </c>
      <c r="I6" s="35">
        <v>0</v>
      </c>
      <c r="J6" s="36">
        <v>0</v>
      </c>
    </row>
    <row r="7" spans="1:10" ht="23.25" customHeight="1">
      <c r="A7" s="27" t="s">
        <v>1409</v>
      </c>
      <c r="B7" s="28">
        <f>SUM(C7:J7)</f>
        <v>826.9540599999999</v>
      </c>
      <c r="C7" s="16">
        <v>260</v>
      </c>
      <c r="D7" s="16">
        <v>554.8</v>
      </c>
      <c r="E7" s="16">
        <v>12.15406</v>
      </c>
      <c r="F7" s="26"/>
      <c r="G7" s="26"/>
      <c r="H7" s="26">
        <v>0</v>
      </c>
      <c r="I7" s="35">
        <v>0</v>
      </c>
      <c r="J7" s="36">
        <v>0</v>
      </c>
    </row>
    <row r="8" spans="1:10" ht="23.25" customHeight="1">
      <c r="A8" s="29" t="s">
        <v>1410</v>
      </c>
      <c r="B8" s="28">
        <f>SUM(C8:J8)</f>
        <v>27568.0832</v>
      </c>
      <c r="C8" s="16"/>
      <c r="D8" s="16">
        <v>13168.0832</v>
      </c>
      <c r="E8" s="16">
        <v>14400</v>
      </c>
      <c r="F8" s="26"/>
      <c r="G8" s="26"/>
      <c r="H8" s="26">
        <v>0</v>
      </c>
      <c r="I8" s="35">
        <v>0</v>
      </c>
      <c r="J8" s="36">
        <v>0</v>
      </c>
    </row>
    <row r="9" spans="1:10" ht="23.25" customHeight="1">
      <c r="A9" s="29" t="s">
        <v>1411</v>
      </c>
      <c r="B9" s="28"/>
      <c r="C9" s="16"/>
      <c r="D9" s="16"/>
      <c r="E9" s="28"/>
      <c r="F9" s="26"/>
      <c r="G9" s="26"/>
      <c r="H9" s="26">
        <v>0</v>
      </c>
      <c r="I9" s="35">
        <v>0</v>
      </c>
      <c r="J9" s="38">
        <v>0</v>
      </c>
    </row>
    <row r="10" spans="1:10" ht="23.25" customHeight="1">
      <c r="A10" s="29" t="s">
        <v>1412</v>
      </c>
      <c r="B10" s="28">
        <f>SUM(C10:J10)</f>
        <v>618</v>
      </c>
      <c r="C10" s="16">
        <v>568</v>
      </c>
      <c r="D10" s="16">
        <v>50</v>
      </c>
      <c r="E10" s="28"/>
      <c r="F10" s="26"/>
      <c r="G10" s="26"/>
      <c r="H10" s="26">
        <v>0</v>
      </c>
      <c r="I10" s="35">
        <v>0</v>
      </c>
      <c r="J10" s="38">
        <v>0</v>
      </c>
    </row>
    <row r="11" spans="1:10" ht="23.25" customHeight="1">
      <c r="A11" s="29" t="s">
        <v>1413</v>
      </c>
      <c r="B11" s="28">
        <f>SUM(C11:J11)</f>
        <v>1312.1</v>
      </c>
      <c r="C11" s="16">
        <v>1300</v>
      </c>
      <c r="D11" s="16">
        <v>12.1</v>
      </c>
      <c r="E11" s="28"/>
      <c r="F11" s="26"/>
      <c r="G11" s="26"/>
      <c r="H11" s="26">
        <v>0</v>
      </c>
      <c r="I11" s="26">
        <v>0</v>
      </c>
      <c r="J11" s="39">
        <v>0</v>
      </c>
    </row>
    <row r="15" ht="14.25" customHeight="1">
      <c r="D15" s="30"/>
    </row>
  </sheetData>
  <sheetProtection/>
  <mergeCells count="1">
    <mergeCell ref="A2:J2"/>
  </mergeCells>
  <printOptions/>
  <pageMargins left="0.7298611111111111" right="0.28958333333333336" top="0.8194444444444444" bottom="0.38958333333333334" header="0.5111111111111111" footer="0.25972222222222224"/>
  <pageSetup errors="blank" horizontalDpi="600" verticalDpi="6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I11" sqref="I11"/>
    </sheetView>
  </sheetViews>
  <sheetFormatPr defaultColWidth="8.75390625" defaultRowHeight="14.25"/>
  <cols>
    <col min="1" max="1" width="38.25390625" style="6" bestFit="1" customWidth="1"/>
    <col min="2" max="3" width="14.625" style="6" customWidth="1"/>
    <col min="4" max="4" width="9.00390625" style="6" bestFit="1" customWidth="1"/>
    <col min="5" max="5" width="9.50390625" style="6" bestFit="1" customWidth="1"/>
    <col min="6" max="32" width="9.00390625" style="6" bestFit="1" customWidth="1"/>
    <col min="33" max="16384" width="8.75390625" style="6" customWidth="1"/>
  </cols>
  <sheetData>
    <row r="1" ht="18.75" customHeight="1">
      <c r="A1" s="7" t="s">
        <v>1423</v>
      </c>
    </row>
    <row r="2" spans="1:3" ht="36" customHeight="1">
      <c r="A2" s="205" t="s">
        <v>1424</v>
      </c>
      <c r="B2" s="205"/>
      <c r="C2" s="205"/>
    </row>
    <row r="3" spans="1:3" s="5" customFormat="1" ht="21" customHeight="1">
      <c r="A3" s="8"/>
      <c r="B3" s="8"/>
      <c r="C3" s="9" t="s">
        <v>47</v>
      </c>
    </row>
    <row r="4" spans="1:3" s="5" customFormat="1" ht="21" customHeight="1">
      <c r="A4" s="10" t="s">
        <v>1061</v>
      </c>
      <c r="B4" s="10" t="s">
        <v>1425</v>
      </c>
      <c r="C4" s="10" t="s">
        <v>81</v>
      </c>
    </row>
    <row r="5" spans="1:5" s="5" customFormat="1" ht="21" customHeight="1">
      <c r="A5" s="11" t="s">
        <v>1426</v>
      </c>
      <c r="B5" s="12">
        <f>B6+B9+B12</f>
        <v>73614.93675200001</v>
      </c>
      <c r="C5" s="11"/>
      <c r="E5" s="13"/>
    </row>
    <row r="6" spans="1:3" s="5" customFormat="1" ht="21" customHeight="1">
      <c r="A6" s="11" t="s">
        <v>1427</v>
      </c>
      <c r="B6" s="14">
        <f>SUM(B7:B8)</f>
        <v>32550.18718</v>
      </c>
      <c r="C6" s="11"/>
    </row>
    <row r="7" spans="1:3" s="5" customFormat="1" ht="21" customHeight="1">
      <c r="A7" s="15" t="s">
        <v>1428</v>
      </c>
      <c r="B7" s="16">
        <v>32460.18718</v>
      </c>
      <c r="C7" s="11"/>
    </row>
    <row r="8" spans="1:3" s="5" customFormat="1" ht="21" customHeight="1">
      <c r="A8" s="17" t="s">
        <v>1429</v>
      </c>
      <c r="B8" s="16">
        <v>90</v>
      </c>
      <c r="C8" s="11"/>
    </row>
    <row r="9" spans="1:3" s="5" customFormat="1" ht="21" customHeight="1">
      <c r="A9" s="11" t="s">
        <v>1430</v>
      </c>
      <c r="B9" s="14">
        <f>SUM(B10:B11)</f>
        <v>13464.9886</v>
      </c>
      <c r="C9" s="11"/>
    </row>
    <row r="10" spans="1:3" s="5" customFormat="1" ht="21" customHeight="1">
      <c r="A10" s="15" t="s">
        <v>1428</v>
      </c>
      <c r="B10" s="16">
        <v>13446.8886</v>
      </c>
      <c r="C10" s="11"/>
    </row>
    <row r="11" spans="1:3" s="5" customFormat="1" ht="21" customHeight="1">
      <c r="A11" s="17" t="s">
        <v>1429</v>
      </c>
      <c r="B11" s="16">
        <v>18.1</v>
      </c>
      <c r="C11" s="11"/>
    </row>
    <row r="12" spans="1:3" s="5" customFormat="1" ht="21" customHeight="1">
      <c r="A12" s="11" t="s">
        <v>1431</v>
      </c>
      <c r="B12" s="14">
        <f>SUM(B13)</f>
        <v>27599.760972</v>
      </c>
      <c r="C12" s="11"/>
    </row>
    <row r="13" spans="1:3" s="5" customFormat="1" ht="21" customHeight="1">
      <c r="A13" s="17" t="s">
        <v>1432</v>
      </c>
      <c r="B13" s="16">
        <v>27599.760972</v>
      </c>
      <c r="C13" s="1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93" zoomScaleNormal="93" workbookViewId="0" topLeftCell="A1">
      <pane ySplit="5" topLeftCell="BM6" activePane="bottomLeft" state="frozen"/>
      <selection pane="topLeft" activeCell="A1" sqref="A1"/>
      <selection pane="bottomLeft" activeCell="A1" sqref="A1:D31"/>
    </sheetView>
  </sheetViews>
  <sheetFormatPr defaultColWidth="8.75390625" defaultRowHeight="14.25"/>
  <cols>
    <col min="1" max="1" width="40.25390625" style="0" customWidth="1"/>
    <col min="2" max="2" width="27.625" style="0" customWidth="1"/>
    <col min="3" max="4" width="27.625" style="2" customWidth="1"/>
    <col min="5" max="5" width="16.375" style="2" customWidth="1"/>
    <col min="6" max="6" width="36.375" style="0" customWidth="1"/>
  </cols>
  <sheetData>
    <row r="1" ht="16.5" customHeight="1">
      <c r="A1" t="s">
        <v>3</v>
      </c>
    </row>
    <row r="2" spans="1:6" ht="28.5" customHeight="1">
      <c r="A2" s="178" t="s">
        <v>46</v>
      </c>
      <c r="B2" s="178"/>
      <c r="C2" s="178"/>
      <c r="D2" s="178"/>
      <c r="E2" s="164"/>
      <c r="F2" s="164"/>
    </row>
    <row r="3" spans="1:5" s="60" customFormat="1" ht="21" customHeight="1">
      <c r="A3" s="165"/>
      <c r="D3" s="85" t="s">
        <v>47</v>
      </c>
      <c r="E3" s="166"/>
    </row>
    <row r="4" spans="1:4" s="88" customFormat="1" ht="31.5" customHeight="1">
      <c r="A4" s="83" t="s">
        <v>48</v>
      </c>
      <c r="B4" s="83" t="s">
        <v>49</v>
      </c>
      <c r="C4" s="83" t="s">
        <v>50</v>
      </c>
      <c r="D4" s="83" t="s">
        <v>51</v>
      </c>
    </row>
    <row r="5" spans="1:4" s="88" customFormat="1" ht="19.5" customHeight="1">
      <c r="A5" s="82" t="s">
        <v>52</v>
      </c>
      <c r="B5" s="82">
        <v>19228</v>
      </c>
      <c r="C5" s="82">
        <v>20152</v>
      </c>
      <c r="D5" s="82"/>
    </row>
    <row r="6" spans="1:4" s="88" customFormat="1" ht="19.5" customHeight="1">
      <c r="A6" s="82" t="s">
        <v>53</v>
      </c>
      <c r="B6" s="82">
        <v>6634</v>
      </c>
      <c r="C6" s="82">
        <v>6953</v>
      </c>
      <c r="D6" s="82"/>
    </row>
    <row r="7" spans="1:4" s="88" customFormat="1" ht="19.5" customHeight="1">
      <c r="A7" s="82" t="s">
        <v>54</v>
      </c>
      <c r="B7" s="82">
        <v>2006</v>
      </c>
      <c r="C7" s="82">
        <v>2102</v>
      </c>
      <c r="D7" s="82"/>
    </row>
    <row r="8" spans="1:4" s="88" customFormat="1" ht="19.5" customHeight="1">
      <c r="A8" s="82" t="s">
        <v>55</v>
      </c>
      <c r="B8" s="82">
        <v>0</v>
      </c>
      <c r="C8" s="82">
        <v>0</v>
      </c>
      <c r="D8" s="82"/>
    </row>
    <row r="9" spans="1:4" s="88" customFormat="1" ht="19.5" customHeight="1">
      <c r="A9" s="82" t="s">
        <v>56</v>
      </c>
      <c r="B9" s="82">
        <v>448</v>
      </c>
      <c r="C9" s="82">
        <v>470</v>
      </c>
      <c r="D9" s="82"/>
    </row>
    <row r="10" spans="1:4" s="88" customFormat="1" ht="19.5" customHeight="1">
      <c r="A10" s="82" t="s">
        <v>57</v>
      </c>
      <c r="B10" s="82">
        <v>623</v>
      </c>
      <c r="C10" s="82">
        <v>653</v>
      </c>
      <c r="D10" s="82"/>
    </row>
    <row r="11" spans="1:4" s="88" customFormat="1" ht="19.5" customHeight="1">
      <c r="A11" s="82" t="s">
        <v>58</v>
      </c>
      <c r="B11" s="82">
        <v>1321</v>
      </c>
      <c r="C11" s="82">
        <v>1384</v>
      </c>
      <c r="D11" s="82"/>
    </row>
    <row r="12" spans="1:4" s="88" customFormat="1" ht="19.5" customHeight="1">
      <c r="A12" s="82" t="s">
        <v>59</v>
      </c>
      <c r="B12" s="82">
        <v>971</v>
      </c>
      <c r="C12" s="82">
        <v>1018</v>
      </c>
      <c r="D12" s="82"/>
    </row>
    <row r="13" spans="1:4" s="88" customFormat="1" ht="19.5" customHeight="1">
      <c r="A13" s="82" t="s">
        <v>60</v>
      </c>
      <c r="B13" s="82">
        <v>635</v>
      </c>
      <c r="C13" s="82">
        <v>665</v>
      </c>
      <c r="D13" s="82"/>
    </row>
    <row r="14" spans="1:4" s="88" customFormat="1" ht="19.5" customHeight="1">
      <c r="A14" s="82" t="s">
        <v>61</v>
      </c>
      <c r="B14" s="82">
        <v>454</v>
      </c>
      <c r="C14" s="82">
        <v>476</v>
      </c>
      <c r="D14" s="82"/>
    </row>
    <row r="15" spans="1:4" s="88" customFormat="1" ht="19.5" customHeight="1">
      <c r="A15" s="82" t="s">
        <v>62</v>
      </c>
      <c r="B15" s="82">
        <v>588</v>
      </c>
      <c r="C15" s="82">
        <v>616</v>
      </c>
      <c r="D15" s="82"/>
    </row>
    <row r="16" spans="1:4" s="88" customFormat="1" ht="19.5" customHeight="1">
      <c r="A16" s="82" t="s">
        <v>63</v>
      </c>
      <c r="B16" s="82">
        <v>1384</v>
      </c>
      <c r="C16" s="82">
        <v>1450</v>
      </c>
      <c r="D16" s="82"/>
    </row>
    <row r="17" spans="1:4" s="88" customFormat="1" ht="19.5" customHeight="1">
      <c r="A17" s="82" t="s">
        <v>64</v>
      </c>
      <c r="B17" s="82">
        <v>885</v>
      </c>
      <c r="C17" s="82">
        <v>928</v>
      </c>
      <c r="D17" s="82"/>
    </row>
    <row r="18" spans="1:4" s="88" customFormat="1" ht="19.5" customHeight="1">
      <c r="A18" s="82" t="s">
        <v>65</v>
      </c>
      <c r="B18" s="82">
        <v>2966</v>
      </c>
      <c r="C18" s="82">
        <v>3109</v>
      </c>
      <c r="D18" s="82"/>
    </row>
    <row r="19" spans="1:4" s="88" customFormat="1" ht="19.5" customHeight="1">
      <c r="A19" s="82" t="s">
        <v>66</v>
      </c>
      <c r="B19" s="82">
        <v>0</v>
      </c>
      <c r="C19" s="82">
        <v>0</v>
      </c>
      <c r="D19" s="82"/>
    </row>
    <row r="20" spans="1:4" s="88" customFormat="1" ht="19.5" customHeight="1">
      <c r="A20" s="82" t="s">
        <v>67</v>
      </c>
      <c r="B20" s="82">
        <v>191</v>
      </c>
      <c r="C20" s="82">
        <v>200</v>
      </c>
      <c r="D20" s="82"/>
    </row>
    <row r="21" spans="1:4" s="88" customFormat="1" ht="19.5" customHeight="1">
      <c r="A21" s="82" t="s">
        <v>68</v>
      </c>
      <c r="B21" s="82">
        <v>122</v>
      </c>
      <c r="C21" s="82">
        <v>128</v>
      </c>
      <c r="D21" s="82"/>
    </row>
    <row r="22" spans="1:4" s="88" customFormat="1" ht="21" customHeight="1">
      <c r="A22" s="82" t="s">
        <v>69</v>
      </c>
      <c r="B22" s="82">
        <v>7150</v>
      </c>
      <c r="C22" s="82">
        <v>7150</v>
      </c>
      <c r="D22" s="82"/>
    </row>
    <row r="23" spans="1:4" s="88" customFormat="1" ht="19.5" customHeight="1">
      <c r="A23" s="82" t="s">
        <v>70</v>
      </c>
      <c r="B23" s="82">
        <v>1611</v>
      </c>
      <c r="C23" s="82">
        <v>1611</v>
      </c>
      <c r="D23" s="82"/>
    </row>
    <row r="24" spans="1:4" s="88" customFormat="1" ht="19.5" customHeight="1">
      <c r="A24" s="82" t="s">
        <v>71</v>
      </c>
      <c r="B24" s="82">
        <v>2448</v>
      </c>
      <c r="C24" s="82">
        <v>2448</v>
      </c>
      <c r="D24" s="82"/>
    </row>
    <row r="25" spans="1:4" s="88" customFormat="1" ht="19.5" customHeight="1">
      <c r="A25" s="82" t="s">
        <v>72</v>
      </c>
      <c r="B25" s="82">
        <v>2308</v>
      </c>
      <c r="C25" s="82">
        <v>2308</v>
      </c>
      <c r="D25" s="82"/>
    </row>
    <row r="26" spans="1:4" s="88" customFormat="1" ht="19.5" customHeight="1">
      <c r="A26" s="82" t="s">
        <v>73</v>
      </c>
      <c r="B26" s="82">
        <v>0</v>
      </c>
      <c r="C26" s="82">
        <v>0</v>
      </c>
      <c r="D26" s="82"/>
    </row>
    <row r="27" spans="1:4" s="88" customFormat="1" ht="19.5" customHeight="1">
      <c r="A27" s="82" t="s">
        <v>74</v>
      </c>
      <c r="B27" s="82">
        <v>665</v>
      </c>
      <c r="C27" s="82">
        <v>665</v>
      </c>
      <c r="D27" s="82"/>
    </row>
    <row r="28" spans="1:4" s="88" customFormat="1" ht="19.5" customHeight="1">
      <c r="A28" s="82" t="s">
        <v>75</v>
      </c>
      <c r="B28" s="82">
        <v>88</v>
      </c>
      <c r="C28" s="82">
        <v>0</v>
      </c>
      <c r="D28" s="82"/>
    </row>
    <row r="29" spans="1:4" s="163" customFormat="1" ht="19.5" customHeight="1">
      <c r="A29" s="82" t="s">
        <v>76</v>
      </c>
      <c r="B29" s="82">
        <v>11</v>
      </c>
      <c r="C29" s="82">
        <v>11</v>
      </c>
      <c r="D29" s="82"/>
    </row>
    <row r="30" spans="1:4" s="163" customFormat="1" ht="19.5" customHeight="1">
      <c r="A30" s="82" t="s">
        <v>77</v>
      </c>
      <c r="B30" s="82">
        <v>19</v>
      </c>
      <c r="C30" s="82">
        <v>107</v>
      </c>
      <c r="D30" s="82"/>
    </row>
    <row r="31" spans="1:4" s="88" customFormat="1" ht="19.5" customHeight="1">
      <c r="A31" s="83" t="s">
        <v>78</v>
      </c>
      <c r="B31" s="84">
        <v>26378</v>
      </c>
      <c r="C31" s="84">
        <v>27302</v>
      </c>
      <c r="D31" s="84">
        <v>3.5029190992493824</v>
      </c>
    </row>
  </sheetData>
  <sheetProtection/>
  <mergeCells count="1">
    <mergeCell ref="A2:D2"/>
  </mergeCells>
  <printOptions horizontalCentered="1"/>
  <pageMargins left="0.4722222222222222" right="0.4722222222222222" top="0.4895833333333333" bottom="0.4722222222222222" header="0.3145833333333333" footer="0.3145833333333333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1" sqref="A1:A4"/>
    </sheetView>
  </sheetViews>
  <sheetFormatPr defaultColWidth="9.00390625" defaultRowHeight="14.25"/>
  <cols>
    <col min="1" max="1" width="108.625" style="0" customWidth="1"/>
  </cols>
  <sheetData>
    <row r="1" ht="30.75" customHeight="1">
      <c r="A1" s="3" t="s">
        <v>44</v>
      </c>
    </row>
    <row r="3" ht="174" customHeight="1">
      <c r="A3" s="2" t="s">
        <v>1433</v>
      </c>
    </row>
    <row r="4" ht="33" customHeight="1">
      <c r="A4" s="4" t="s">
        <v>1434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108.00390625" style="0" customWidth="1"/>
  </cols>
  <sheetData>
    <row r="1" ht="44.25" customHeight="1">
      <c r="A1" s="1" t="s">
        <v>45</v>
      </c>
    </row>
    <row r="2" ht="114">
      <c r="A2" s="207" t="s">
        <v>1471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9.375" style="0" customWidth="1"/>
    <col min="2" max="2" width="43.375" style="0" customWidth="1"/>
    <col min="3" max="3" width="11.625" style="171" customWidth="1"/>
    <col min="4" max="4" width="12.00390625" style="0" customWidth="1"/>
  </cols>
  <sheetData>
    <row r="1" ht="14.25">
      <c r="A1" t="s">
        <v>1435</v>
      </c>
    </row>
    <row r="2" spans="1:4" ht="33" customHeight="1">
      <c r="A2" s="206" t="s">
        <v>1447</v>
      </c>
      <c r="B2" s="206"/>
      <c r="C2" s="206"/>
      <c r="D2" s="206"/>
    </row>
    <row r="3" ht="16.5" customHeight="1">
      <c r="D3" t="s">
        <v>47</v>
      </c>
    </row>
    <row r="4" spans="1:4" ht="24" customHeight="1">
      <c r="A4" s="167" t="s">
        <v>1436</v>
      </c>
      <c r="B4" s="167" t="s">
        <v>48</v>
      </c>
      <c r="C4" s="167" t="s">
        <v>1437</v>
      </c>
      <c r="D4" s="167" t="s">
        <v>81</v>
      </c>
    </row>
    <row r="5" spans="1:4" ht="24" customHeight="1">
      <c r="A5" s="66" t="s">
        <v>1438</v>
      </c>
      <c r="B5" s="66" t="s">
        <v>1448</v>
      </c>
      <c r="C5" s="64">
        <v>1174</v>
      </c>
      <c r="D5" s="66"/>
    </row>
    <row r="6" spans="1:4" ht="24" customHeight="1">
      <c r="A6" s="66" t="s">
        <v>1440</v>
      </c>
      <c r="B6" s="66" t="s">
        <v>1449</v>
      </c>
      <c r="C6" s="64">
        <v>57</v>
      </c>
      <c r="D6" s="66"/>
    </row>
    <row r="7" spans="1:4" ht="24" customHeight="1">
      <c r="A7" s="66" t="s">
        <v>1445</v>
      </c>
      <c r="B7" s="66" t="s">
        <v>1446</v>
      </c>
      <c r="C7" s="64">
        <v>3642</v>
      </c>
      <c r="D7" s="66"/>
    </row>
    <row r="8" spans="1:4" ht="24" customHeight="1">
      <c r="A8" s="66" t="s">
        <v>1442</v>
      </c>
      <c r="B8" s="66" t="s">
        <v>1443</v>
      </c>
      <c r="C8" s="64">
        <v>66</v>
      </c>
      <c r="D8" s="66"/>
    </row>
    <row r="9" spans="1:4" ht="24" customHeight="1">
      <c r="A9" s="66" t="s">
        <v>1442</v>
      </c>
      <c r="B9" s="66" t="s">
        <v>1450</v>
      </c>
      <c r="C9" s="64">
        <v>15</v>
      </c>
      <c r="D9" s="66"/>
    </row>
    <row r="10" spans="1:4" ht="24" customHeight="1">
      <c r="A10" s="66" t="s">
        <v>1440</v>
      </c>
      <c r="B10" s="172" t="s">
        <v>1451</v>
      </c>
      <c r="C10" s="64">
        <v>20</v>
      </c>
      <c r="D10" s="66"/>
    </row>
    <row r="11" spans="1:4" ht="24" customHeight="1">
      <c r="A11" s="66" t="s">
        <v>1440</v>
      </c>
      <c r="B11" s="172" t="s">
        <v>1441</v>
      </c>
      <c r="C11" s="64">
        <v>245</v>
      </c>
      <c r="D11" s="66"/>
    </row>
    <row r="12" spans="1:4" ht="24" customHeight="1">
      <c r="A12" s="66" t="s">
        <v>1444</v>
      </c>
      <c r="B12" s="66" t="s">
        <v>1452</v>
      </c>
      <c r="C12" s="64">
        <v>140</v>
      </c>
      <c r="D12" s="66"/>
    </row>
    <row r="13" spans="1:4" ht="24" customHeight="1">
      <c r="A13" s="66" t="s">
        <v>1444</v>
      </c>
      <c r="B13" s="66" t="s">
        <v>1453</v>
      </c>
      <c r="C13" s="64">
        <v>184.8</v>
      </c>
      <c r="D13" s="66"/>
    </row>
    <row r="14" spans="1:4" ht="24" customHeight="1">
      <c r="A14" s="66" t="s">
        <v>1438</v>
      </c>
      <c r="B14" s="173" t="s">
        <v>1439</v>
      </c>
      <c r="C14" s="64">
        <v>632</v>
      </c>
      <c r="D14" s="66"/>
    </row>
    <row r="15" spans="1:4" ht="24" customHeight="1">
      <c r="A15" s="66" t="s">
        <v>1438</v>
      </c>
      <c r="B15" s="173" t="s">
        <v>1454</v>
      </c>
      <c r="C15" s="64">
        <v>500</v>
      </c>
      <c r="D15" s="66"/>
    </row>
    <row r="16" spans="1:4" ht="24" customHeight="1">
      <c r="A16" s="66" t="s">
        <v>1438</v>
      </c>
      <c r="B16" s="173" t="s">
        <v>1455</v>
      </c>
      <c r="C16" s="64">
        <v>77.8568</v>
      </c>
      <c r="D16" s="66"/>
    </row>
    <row r="17" spans="1:4" ht="24" customHeight="1">
      <c r="A17" s="66" t="s">
        <v>1438</v>
      </c>
      <c r="B17" s="173" t="s">
        <v>1456</v>
      </c>
      <c r="C17" s="64">
        <v>99.275</v>
      </c>
      <c r="D17" s="66"/>
    </row>
    <row r="18" spans="1:4" ht="24" customHeight="1">
      <c r="A18" s="66" t="s">
        <v>1438</v>
      </c>
      <c r="B18" s="173" t="s">
        <v>1457</v>
      </c>
      <c r="C18" s="64">
        <v>240</v>
      </c>
      <c r="D18" s="66"/>
    </row>
  </sheetData>
  <sheetProtection/>
  <mergeCells count="1">
    <mergeCell ref="A2:D2"/>
  </mergeCells>
  <printOptions/>
  <pageMargins left="0.75" right="0.75" top="1" bottom="1" header="0.5118055555555555" footer="0.511805555555555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39" sqref="R3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8"/>
  <sheetViews>
    <sheetView workbookViewId="0" topLeftCell="A1243">
      <selection activeCell="A1" sqref="A1:D1278"/>
    </sheetView>
  </sheetViews>
  <sheetFormatPr defaultColWidth="9.00390625" defaultRowHeight="14.25"/>
  <cols>
    <col min="1" max="1" width="49.375" style="60" bestFit="1" customWidth="1"/>
    <col min="2" max="2" width="19.375" style="60" bestFit="1" customWidth="1"/>
    <col min="3" max="3" width="10.625" style="60" customWidth="1"/>
    <col min="4" max="4" width="11.625" style="60" bestFit="1" customWidth="1"/>
    <col min="5" max="16384" width="9.00390625" style="60" customWidth="1"/>
  </cols>
  <sheetData>
    <row r="1" spans="1:4" ht="14.25">
      <c r="A1" s="80" t="s">
        <v>5</v>
      </c>
      <c r="D1" s="60" t="s">
        <v>79</v>
      </c>
    </row>
    <row r="2" spans="1:4" ht="20.25">
      <c r="A2" s="178" t="s">
        <v>80</v>
      </c>
      <c r="B2" s="178"/>
      <c r="C2" s="178"/>
      <c r="D2" s="178"/>
    </row>
    <row r="3" ht="14.25">
      <c r="D3" s="85" t="s">
        <v>47</v>
      </c>
    </row>
    <row r="4" spans="1:4" ht="32.25" customHeight="1">
      <c r="A4" s="81" t="s">
        <v>48</v>
      </c>
      <c r="B4" s="81" t="s">
        <v>49</v>
      </c>
      <c r="C4" s="81" t="s">
        <v>50</v>
      </c>
      <c r="D4" s="81" t="s">
        <v>81</v>
      </c>
    </row>
    <row r="5" spans="1:4" ht="14.25">
      <c r="A5" s="82" t="s">
        <v>82</v>
      </c>
      <c r="B5" s="82">
        <v>23441</v>
      </c>
      <c r="C5" s="82">
        <f>21577-1490</f>
        <v>20087</v>
      </c>
      <c r="D5" s="82"/>
    </row>
    <row r="6" spans="1:4" ht="14.25">
      <c r="A6" s="82" t="s">
        <v>83</v>
      </c>
      <c r="B6" s="82">
        <v>503</v>
      </c>
      <c r="C6" s="82">
        <v>483</v>
      </c>
      <c r="D6" s="82"/>
    </row>
    <row r="7" spans="1:4" ht="14.25">
      <c r="A7" s="82" t="s">
        <v>84</v>
      </c>
      <c r="B7" s="82">
        <v>290</v>
      </c>
      <c r="C7" s="82">
        <v>308</v>
      </c>
      <c r="D7" s="82"/>
    </row>
    <row r="8" spans="1:4" ht="14.25">
      <c r="A8" s="82" t="s">
        <v>85</v>
      </c>
      <c r="B8" s="82">
        <v>97</v>
      </c>
      <c r="C8" s="82">
        <v>68</v>
      </c>
      <c r="D8" s="82"/>
    </row>
    <row r="9" spans="1:4" ht="14.25">
      <c r="A9" s="82" t="s">
        <v>86</v>
      </c>
      <c r="B9" s="82"/>
      <c r="C9" s="82">
        <v>0</v>
      </c>
      <c r="D9" s="82"/>
    </row>
    <row r="10" spans="1:4" ht="14.25">
      <c r="A10" s="82" t="s">
        <v>87</v>
      </c>
      <c r="B10" s="82">
        <v>30</v>
      </c>
      <c r="C10" s="82">
        <v>26</v>
      </c>
      <c r="D10" s="82"/>
    </row>
    <row r="11" spans="1:4" ht="14.25">
      <c r="A11" s="82" t="s">
        <v>88</v>
      </c>
      <c r="B11" s="82"/>
      <c r="C11" s="82">
        <v>0</v>
      </c>
      <c r="D11" s="82"/>
    </row>
    <row r="12" spans="1:4" ht="14.25">
      <c r="A12" s="82" t="s">
        <v>89</v>
      </c>
      <c r="B12" s="82"/>
      <c r="C12" s="82">
        <v>0</v>
      </c>
      <c r="D12" s="82"/>
    </row>
    <row r="13" spans="1:4" ht="14.25">
      <c r="A13" s="82" t="s">
        <v>90</v>
      </c>
      <c r="B13" s="82">
        <v>20</v>
      </c>
      <c r="C13" s="82">
        <v>15</v>
      </c>
      <c r="D13" s="82"/>
    </row>
    <row r="14" spans="1:4" ht="14.25">
      <c r="A14" s="82" t="s">
        <v>91</v>
      </c>
      <c r="B14" s="82">
        <v>63</v>
      </c>
      <c r="C14" s="82">
        <v>63</v>
      </c>
      <c r="D14" s="82"/>
    </row>
    <row r="15" spans="1:4" ht="14.25">
      <c r="A15" s="82" t="s">
        <v>92</v>
      </c>
      <c r="B15" s="82">
        <v>3</v>
      </c>
      <c r="C15" s="82">
        <v>3</v>
      </c>
      <c r="D15" s="82"/>
    </row>
    <row r="16" spans="1:4" ht="14.25">
      <c r="A16" s="82" t="s">
        <v>93</v>
      </c>
      <c r="B16" s="82"/>
      <c r="C16" s="82">
        <v>0</v>
      </c>
      <c r="D16" s="82"/>
    </row>
    <row r="17" spans="1:4" ht="14.25">
      <c r="A17" s="82" t="s">
        <v>94</v>
      </c>
      <c r="B17" s="82"/>
      <c r="C17" s="82">
        <v>0</v>
      </c>
      <c r="D17" s="82"/>
    </row>
    <row r="18" spans="1:4" ht="14.25">
      <c r="A18" s="82" t="s">
        <v>95</v>
      </c>
      <c r="B18" s="82">
        <v>296</v>
      </c>
      <c r="C18" s="82">
        <v>258</v>
      </c>
      <c r="D18" s="82"/>
    </row>
    <row r="19" spans="1:4" ht="14.25">
      <c r="A19" s="82" t="s">
        <v>84</v>
      </c>
      <c r="B19" s="82">
        <v>187</v>
      </c>
      <c r="C19" s="82">
        <v>195</v>
      </c>
      <c r="D19" s="82"/>
    </row>
    <row r="20" spans="1:4" ht="14.25">
      <c r="A20" s="82" t="s">
        <v>85</v>
      </c>
      <c r="B20" s="82">
        <v>75</v>
      </c>
      <c r="C20" s="82">
        <v>33</v>
      </c>
      <c r="D20" s="82"/>
    </row>
    <row r="21" spans="1:4" ht="14.25">
      <c r="A21" s="82" t="s">
        <v>86</v>
      </c>
      <c r="B21" s="82"/>
      <c r="C21" s="82">
        <v>0</v>
      </c>
      <c r="D21" s="82"/>
    </row>
    <row r="22" spans="1:4" ht="14.25">
      <c r="A22" s="82" t="s">
        <v>96</v>
      </c>
      <c r="B22" s="82">
        <v>24</v>
      </c>
      <c r="C22" s="82">
        <v>20</v>
      </c>
      <c r="D22" s="82"/>
    </row>
    <row r="23" spans="1:4" ht="14.25">
      <c r="A23" s="82" t="s">
        <v>97</v>
      </c>
      <c r="B23" s="82">
        <v>5</v>
      </c>
      <c r="C23" s="82">
        <v>5</v>
      </c>
      <c r="D23" s="82"/>
    </row>
    <row r="24" spans="1:4" ht="14.25">
      <c r="A24" s="82" t="s">
        <v>98</v>
      </c>
      <c r="B24" s="82">
        <v>5</v>
      </c>
      <c r="C24" s="82">
        <v>5</v>
      </c>
      <c r="D24" s="82"/>
    </row>
    <row r="25" spans="1:4" ht="14.25">
      <c r="A25" s="82" t="s">
        <v>93</v>
      </c>
      <c r="B25" s="82"/>
      <c r="C25" s="82">
        <v>0</v>
      </c>
      <c r="D25" s="82"/>
    </row>
    <row r="26" spans="1:4" ht="14.25">
      <c r="A26" s="82" t="s">
        <v>99</v>
      </c>
      <c r="B26" s="82"/>
      <c r="C26" s="82">
        <v>0</v>
      </c>
      <c r="D26" s="82"/>
    </row>
    <row r="27" spans="1:4" ht="14.25">
      <c r="A27" s="82" t="s">
        <v>100</v>
      </c>
      <c r="B27" s="82">
        <v>7676</v>
      </c>
      <c r="C27" s="82">
        <v>6449</v>
      </c>
      <c r="D27" s="82"/>
    </row>
    <row r="28" spans="1:4" ht="14.25">
      <c r="A28" s="82" t="s">
        <v>84</v>
      </c>
      <c r="B28" s="82">
        <v>5002</v>
      </c>
      <c r="C28" s="82">
        <v>4359</v>
      </c>
      <c r="D28" s="82"/>
    </row>
    <row r="29" spans="1:4" ht="14.25">
      <c r="A29" s="82" t="s">
        <v>85</v>
      </c>
      <c r="B29" s="82">
        <v>431</v>
      </c>
      <c r="C29" s="82">
        <v>122</v>
      </c>
      <c r="D29" s="82"/>
    </row>
    <row r="30" spans="1:4" ht="14.25">
      <c r="A30" s="82" t="s">
        <v>86</v>
      </c>
      <c r="B30" s="82">
        <v>963</v>
      </c>
      <c r="C30" s="82">
        <v>56</v>
      </c>
      <c r="D30" s="82"/>
    </row>
    <row r="31" spans="1:4" ht="14.25">
      <c r="A31" s="82" t="s">
        <v>101</v>
      </c>
      <c r="B31" s="82"/>
      <c r="C31" s="82">
        <v>0</v>
      </c>
      <c r="D31" s="82"/>
    </row>
    <row r="32" spans="1:4" ht="14.25">
      <c r="A32" s="82" t="s">
        <v>102</v>
      </c>
      <c r="B32" s="82"/>
      <c r="C32" s="82">
        <v>0</v>
      </c>
      <c r="D32" s="82"/>
    </row>
    <row r="33" spans="1:4" ht="14.25">
      <c r="A33" s="82" t="s">
        <v>103</v>
      </c>
      <c r="B33" s="82"/>
      <c r="C33" s="82">
        <v>160</v>
      </c>
      <c r="D33" s="82"/>
    </row>
    <row r="34" spans="1:4" ht="14.25">
      <c r="A34" s="82" t="s">
        <v>104</v>
      </c>
      <c r="B34" s="82">
        <v>144</v>
      </c>
      <c r="C34" s="82">
        <v>138</v>
      </c>
      <c r="D34" s="82"/>
    </row>
    <row r="35" spans="1:4" ht="14.25">
      <c r="A35" s="82" t="s">
        <v>105</v>
      </c>
      <c r="B35" s="82"/>
      <c r="C35" s="82">
        <v>0</v>
      </c>
      <c r="D35" s="82"/>
    </row>
    <row r="36" spans="1:4" ht="14.25">
      <c r="A36" s="82" t="s">
        <v>93</v>
      </c>
      <c r="B36" s="82">
        <v>747</v>
      </c>
      <c r="C36" s="82">
        <v>1277</v>
      </c>
      <c r="D36" s="82"/>
    </row>
    <row r="37" spans="1:4" ht="14.25">
      <c r="A37" s="82" t="s">
        <v>106</v>
      </c>
      <c r="B37" s="82">
        <v>389</v>
      </c>
      <c r="C37" s="82">
        <v>337</v>
      </c>
      <c r="D37" s="82"/>
    </row>
    <row r="38" spans="1:4" ht="14.25">
      <c r="A38" s="82" t="s">
        <v>107</v>
      </c>
      <c r="B38" s="82">
        <v>955</v>
      </c>
      <c r="C38" s="82">
        <v>708</v>
      </c>
      <c r="D38" s="82"/>
    </row>
    <row r="39" spans="1:4" ht="14.25">
      <c r="A39" s="82" t="s">
        <v>84</v>
      </c>
      <c r="B39" s="82">
        <v>275</v>
      </c>
      <c r="C39" s="82">
        <v>338</v>
      </c>
      <c r="D39" s="82"/>
    </row>
    <row r="40" spans="1:4" ht="14.25">
      <c r="A40" s="82" t="s">
        <v>85</v>
      </c>
      <c r="B40" s="82">
        <v>112</v>
      </c>
      <c r="C40" s="82">
        <v>39</v>
      </c>
      <c r="D40" s="82"/>
    </row>
    <row r="41" spans="1:4" ht="14.25">
      <c r="A41" s="82" t="s">
        <v>86</v>
      </c>
      <c r="B41" s="82"/>
      <c r="C41" s="82">
        <v>0</v>
      </c>
      <c r="D41" s="82"/>
    </row>
    <row r="42" spans="1:4" ht="14.25">
      <c r="A42" s="82" t="s">
        <v>108</v>
      </c>
      <c r="B42" s="82"/>
      <c r="C42" s="82">
        <v>0</v>
      </c>
      <c r="D42" s="82"/>
    </row>
    <row r="43" spans="1:4" ht="14.25">
      <c r="A43" s="82" t="s">
        <v>109</v>
      </c>
      <c r="B43" s="82"/>
      <c r="C43" s="82">
        <v>0</v>
      </c>
      <c r="D43" s="82"/>
    </row>
    <row r="44" spans="1:4" ht="14.25">
      <c r="A44" s="82" t="s">
        <v>110</v>
      </c>
      <c r="B44" s="82"/>
      <c r="C44" s="82">
        <v>0</v>
      </c>
      <c r="D44" s="82"/>
    </row>
    <row r="45" spans="1:4" ht="14.25">
      <c r="A45" s="82" t="s">
        <v>111</v>
      </c>
      <c r="B45" s="82"/>
      <c r="C45" s="82">
        <v>0</v>
      </c>
      <c r="D45" s="82"/>
    </row>
    <row r="46" spans="1:4" ht="14.25">
      <c r="A46" s="82" t="s">
        <v>112</v>
      </c>
      <c r="B46" s="82">
        <v>553</v>
      </c>
      <c r="C46" s="82">
        <v>326</v>
      </c>
      <c r="D46" s="82"/>
    </row>
    <row r="47" spans="1:4" ht="14.25">
      <c r="A47" s="82" t="s">
        <v>93</v>
      </c>
      <c r="B47" s="82"/>
      <c r="C47" s="82">
        <v>5</v>
      </c>
      <c r="D47" s="82"/>
    </row>
    <row r="48" spans="1:4" ht="14.25">
      <c r="A48" s="82" t="s">
        <v>113</v>
      </c>
      <c r="B48" s="82">
        <v>15</v>
      </c>
      <c r="C48" s="82">
        <v>0</v>
      </c>
      <c r="D48" s="82"/>
    </row>
    <row r="49" spans="1:4" ht="14.25">
      <c r="A49" s="82" t="s">
        <v>114</v>
      </c>
      <c r="B49" s="82">
        <v>735</v>
      </c>
      <c r="C49" s="82">
        <v>395</v>
      </c>
      <c r="D49" s="82"/>
    </row>
    <row r="50" spans="1:4" ht="14.25">
      <c r="A50" s="82" t="s">
        <v>84</v>
      </c>
      <c r="B50" s="82">
        <v>112</v>
      </c>
      <c r="C50" s="82">
        <v>112</v>
      </c>
      <c r="D50" s="82"/>
    </row>
    <row r="51" spans="1:4" ht="14.25">
      <c r="A51" s="82" t="s">
        <v>85</v>
      </c>
      <c r="B51" s="82">
        <v>8</v>
      </c>
      <c r="C51" s="82">
        <v>0</v>
      </c>
      <c r="D51" s="82"/>
    </row>
    <row r="52" spans="1:4" ht="14.25">
      <c r="A52" s="82" t="s">
        <v>86</v>
      </c>
      <c r="B52" s="82"/>
      <c r="C52" s="82">
        <v>0</v>
      </c>
      <c r="D52" s="82"/>
    </row>
    <row r="53" spans="1:4" ht="14.25">
      <c r="A53" s="82" t="s">
        <v>115</v>
      </c>
      <c r="B53" s="82"/>
      <c r="C53" s="82">
        <v>4</v>
      </c>
      <c r="D53" s="82"/>
    </row>
    <row r="54" spans="1:4" ht="14.25">
      <c r="A54" s="82" t="s">
        <v>116</v>
      </c>
      <c r="B54" s="82">
        <v>30</v>
      </c>
      <c r="C54" s="82">
        <v>25</v>
      </c>
      <c r="D54" s="82"/>
    </row>
    <row r="55" spans="1:4" ht="14.25">
      <c r="A55" s="82" t="s">
        <v>117</v>
      </c>
      <c r="B55" s="82">
        <v>4</v>
      </c>
      <c r="C55" s="82">
        <v>9</v>
      </c>
      <c r="D55" s="82"/>
    </row>
    <row r="56" spans="1:4" ht="14.25">
      <c r="A56" s="82" t="s">
        <v>118</v>
      </c>
      <c r="B56" s="82">
        <v>262</v>
      </c>
      <c r="C56" s="82">
        <v>30</v>
      </c>
      <c r="D56" s="82"/>
    </row>
    <row r="57" spans="1:4" ht="14.25">
      <c r="A57" s="82" t="s">
        <v>119</v>
      </c>
      <c r="B57" s="82">
        <v>1</v>
      </c>
      <c r="C57" s="82">
        <v>0</v>
      </c>
      <c r="D57" s="82"/>
    </row>
    <row r="58" spans="1:4" ht="14.25">
      <c r="A58" s="82" t="s">
        <v>93</v>
      </c>
      <c r="B58" s="82">
        <v>92</v>
      </c>
      <c r="C58" s="82">
        <v>0</v>
      </c>
      <c r="D58" s="82"/>
    </row>
    <row r="59" spans="1:4" ht="14.25">
      <c r="A59" s="82" t="s">
        <v>120</v>
      </c>
      <c r="B59" s="82">
        <v>226</v>
      </c>
      <c r="C59" s="82">
        <v>215</v>
      </c>
      <c r="D59" s="82"/>
    </row>
    <row r="60" spans="1:4" ht="14.25">
      <c r="A60" s="82" t="s">
        <v>121</v>
      </c>
      <c r="B60" s="82">
        <v>1248</v>
      </c>
      <c r="C60" s="82">
        <v>705</v>
      </c>
      <c r="D60" s="82"/>
    </row>
    <row r="61" spans="1:4" ht="14.25">
      <c r="A61" s="82" t="s">
        <v>84</v>
      </c>
      <c r="B61" s="82">
        <v>243</v>
      </c>
      <c r="C61" s="82">
        <v>191</v>
      </c>
      <c r="D61" s="82"/>
    </row>
    <row r="62" spans="1:4" ht="14.25">
      <c r="A62" s="82" t="s">
        <v>85</v>
      </c>
      <c r="B62" s="82">
        <v>82</v>
      </c>
      <c r="C62" s="82">
        <v>77</v>
      </c>
      <c r="D62" s="82"/>
    </row>
    <row r="63" spans="1:4" ht="14.25">
      <c r="A63" s="82" t="s">
        <v>86</v>
      </c>
      <c r="B63" s="82"/>
      <c r="C63" s="82">
        <v>0</v>
      </c>
      <c r="D63" s="82"/>
    </row>
    <row r="64" spans="1:4" ht="14.25">
      <c r="A64" s="82" t="s">
        <v>122</v>
      </c>
      <c r="B64" s="82">
        <v>16</v>
      </c>
      <c r="C64" s="82">
        <v>15</v>
      </c>
      <c r="D64" s="82"/>
    </row>
    <row r="65" spans="1:4" ht="14.25">
      <c r="A65" s="82" t="s">
        <v>123</v>
      </c>
      <c r="B65" s="82"/>
      <c r="C65" s="82">
        <v>0</v>
      </c>
      <c r="D65" s="82"/>
    </row>
    <row r="66" spans="1:4" ht="14.25">
      <c r="A66" s="82" t="s">
        <v>124</v>
      </c>
      <c r="B66" s="82"/>
      <c r="C66" s="82">
        <v>0</v>
      </c>
      <c r="D66" s="82"/>
    </row>
    <row r="67" spans="1:4" ht="14.25">
      <c r="A67" s="82" t="s">
        <v>125</v>
      </c>
      <c r="B67" s="82">
        <v>133</v>
      </c>
      <c r="C67" s="82">
        <v>100</v>
      </c>
      <c r="D67" s="82"/>
    </row>
    <row r="68" spans="1:4" ht="14.25">
      <c r="A68" s="82" t="s">
        <v>126</v>
      </c>
      <c r="B68" s="82">
        <v>113</v>
      </c>
      <c r="C68" s="82">
        <v>30</v>
      </c>
      <c r="D68" s="82"/>
    </row>
    <row r="69" spans="1:4" ht="14.25">
      <c r="A69" s="82" t="s">
        <v>93</v>
      </c>
      <c r="B69" s="82">
        <v>616</v>
      </c>
      <c r="C69" s="82">
        <v>292</v>
      </c>
      <c r="D69" s="82"/>
    </row>
    <row r="70" spans="1:4" ht="14.25">
      <c r="A70" s="82" t="s">
        <v>127</v>
      </c>
      <c r="B70" s="82">
        <v>45</v>
      </c>
      <c r="C70" s="82">
        <v>0</v>
      </c>
      <c r="D70" s="82"/>
    </row>
    <row r="71" spans="1:4" ht="14.25">
      <c r="A71" s="82" t="s">
        <v>128</v>
      </c>
      <c r="B71" s="82">
        <v>991</v>
      </c>
      <c r="C71" s="82">
        <v>963</v>
      </c>
      <c r="D71" s="82"/>
    </row>
    <row r="72" spans="1:4" ht="14.25">
      <c r="A72" s="82" t="s">
        <v>84</v>
      </c>
      <c r="B72" s="82">
        <v>741</v>
      </c>
      <c r="C72" s="82">
        <v>0</v>
      </c>
      <c r="D72" s="82"/>
    </row>
    <row r="73" spans="1:4" ht="14.25">
      <c r="A73" s="82" t="s">
        <v>85</v>
      </c>
      <c r="B73" s="82"/>
      <c r="C73" s="82">
        <v>0</v>
      </c>
      <c r="D73" s="82"/>
    </row>
    <row r="74" spans="1:4" ht="14.25">
      <c r="A74" s="82" t="s">
        <v>86</v>
      </c>
      <c r="B74" s="82"/>
      <c r="C74" s="82">
        <v>0</v>
      </c>
      <c r="D74" s="82"/>
    </row>
    <row r="75" spans="1:4" ht="14.25">
      <c r="A75" s="82" t="s">
        <v>129</v>
      </c>
      <c r="B75" s="82"/>
      <c r="C75" s="82">
        <v>0</v>
      </c>
      <c r="D75" s="82"/>
    </row>
    <row r="76" spans="1:4" ht="14.25">
      <c r="A76" s="82" t="s">
        <v>130</v>
      </c>
      <c r="B76" s="82"/>
      <c r="C76" s="82">
        <v>0</v>
      </c>
      <c r="D76" s="82"/>
    </row>
    <row r="77" spans="1:4" ht="14.25">
      <c r="A77" s="82" t="s">
        <v>131</v>
      </c>
      <c r="B77" s="82"/>
      <c r="C77" s="82">
        <v>0</v>
      </c>
      <c r="D77" s="82"/>
    </row>
    <row r="78" spans="1:4" ht="14.25">
      <c r="A78" s="82" t="s">
        <v>132</v>
      </c>
      <c r="B78" s="82"/>
      <c r="C78" s="82">
        <v>0</v>
      </c>
      <c r="D78" s="82"/>
    </row>
    <row r="79" spans="1:4" ht="14.25">
      <c r="A79" s="82" t="s">
        <v>133</v>
      </c>
      <c r="B79" s="82"/>
      <c r="C79" s="82">
        <v>0</v>
      </c>
      <c r="D79" s="82"/>
    </row>
    <row r="80" spans="1:4" ht="14.25">
      <c r="A80" s="82" t="s">
        <v>125</v>
      </c>
      <c r="B80" s="82"/>
      <c r="C80" s="82">
        <v>0</v>
      </c>
      <c r="D80" s="82"/>
    </row>
    <row r="81" spans="1:4" ht="14.25">
      <c r="A81" s="82" t="s">
        <v>93</v>
      </c>
      <c r="B81" s="82"/>
      <c r="C81" s="82">
        <v>0</v>
      </c>
      <c r="D81" s="82"/>
    </row>
    <row r="82" spans="1:4" ht="14.25">
      <c r="A82" s="82" t="s">
        <v>134</v>
      </c>
      <c r="B82" s="82">
        <v>250</v>
      </c>
      <c r="C82" s="82">
        <v>963</v>
      </c>
      <c r="D82" s="82"/>
    </row>
    <row r="83" spans="1:4" ht="14.25">
      <c r="A83" s="82" t="s">
        <v>135</v>
      </c>
      <c r="B83" s="82">
        <v>364</v>
      </c>
      <c r="C83" s="82">
        <v>332</v>
      </c>
      <c r="D83" s="82"/>
    </row>
    <row r="84" spans="1:4" ht="14.25">
      <c r="A84" s="82" t="s">
        <v>84</v>
      </c>
      <c r="B84" s="82">
        <v>218</v>
      </c>
      <c r="C84" s="82">
        <v>203</v>
      </c>
      <c r="D84" s="82"/>
    </row>
    <row r="85" spans="1:4" ht="14.25">
      <c r="A85" s="82" t="s">
        <v>85</v>
      </c>
      <c r="B85" s="82">
        <v>3</v>
      </c>
      <c r="C85" s="82">
        <v>0</v>
      </c>
      <c r="D85" s="82"/>
    </row>
    <row r="86" spans="1:4" ht="14.25">
      <c r="A86" s="82" t="s">
        <v>86</v>
      </c>
      <c r="B86" s="82"/>
      <c r="C86" s="82">
        <v>0</v>
      </c>
      <c r="D86" s="82"/>
    </row>
    <row r="87" spans="1:4" ht="14.25">
      <c r="A87" s="82" t="s">
        <v>136</v>
      </c>
      <c r="B87" s="82">
        <v>84</v>
      </c>
      <c r="C87" s="82">
        <v>64</v>
      </c>
      <c r="D87" s="82"/>
    </row>
    <row r="88" spans="1:4" ht="14.25">
      <c r="A88" s="82" t="s">
        <v>137</v>
      </c>
      <c r="B88" s="82"/>
      <c r="C88" s="82">
        <v>0</v>
      </c>
      <c r="D88" s="82"/>
    </row>
    <row r="89" spans="1:4" ht="14.25">
      <c r="A89" s="82" t="s">
        <v>125</v>
      </c>
      <c r="B89" s="82">
        <v>4</v>
      </c>
      <c r="C89" s="82">
        <v>4</v>
      </c>
      <c r="D89" s="82"/>
    </row>
    <row r="90" spans="1:4" ht="14.25">
      <c r="A90" s="82" t="s">
        <v>93</v>
      </c>
      <c r="B90" s="82">
        <v>55</v>
      </c>
      <c r="C90" s="82">
        <v>61</v>
      </c>
      <c r="D90" s="82"/>
    </row>
    <row r="91" spans="1:4" ht="14.25">
      <c r="A91" s="82" t="s">
        <v>138</v>
      </c>
      <c r="B91" s="82"/>
      <c r="C91" s="82">
        <v>0</v>
      </c>
      <c r="D91" s="82"/>
    </row>
    <row r="92" spans="1:4" ht="14.25">
      <c r="A92" s="82" t="s">
        <v>139</v>
      </c>
      <c r="B92" s="82">
        <v>0</v>
      </c>
      <c r="C92" s="82">
        <v>0</v>
      </c>
      <c r="D92" s="82"/>
    </row>
    <row r="93" spans="1:4" ht="14.25">
      <c r="A93" s="82" t="s">
        <v>84</v>
      </c>
      <c r="B93" s="82"/>
      <c r="C93" s="82">
        <v>0</v>
      </c>
      <c r="D93" s="82"/>
    </row>
    <row r="94" spans="1:4" ht="14.25">
      <c r="A94" s="82" t="s">
        <v>85</v>
      </c>
      <c r="B94" s="82"/>
      <c r="C94" s="82">
        <v>0</v>
      </c>
      <c r="D94" s="82"/>
    </row>
    <row r="95" spans="1:4" ht="14.25">
      <c r="A95" s="82" t="s">
        <v>86</v>
      </c>
      <c r="B95" s="82"/>
      <c r="C95" s="82">
        <v>0</v>
      </c>
      <c r="D95" s="82"/>
    </row>
    <row r="96" spans="1:4" ht="14.25">
      <c r="A96" s="82" t="s">
        <v>140</v>
      </c>
      <c r="B96" s="82"/>
      <c r="C96" s="82">
        <v>0</v>
      </c>
      <c r="D96" s="82"/>
    </row>
    <row r="97" spans="1:4" ht="14.25">
      <c r="A97" s="82" t="s">
        <v>141</v>
      </c>
      <c r="B97" s="82"/>
      <c r="C97" s="82">
        <v>0</v>
      </c>
      <c r="D97" s="82"/>
    </row>
    <row r="98" spans="1:4" ht="14.25">
      <c r="A98" s="82" t="s">
        <v>125</v>
      </c>
      <c r="B98" s="82"/>
      <c r="C98" s="82">
        <v>0</v>
      </c>
      <c r="D98" s="82"/>
    </row>
    <row r="99" spans="1:4" ht="14.25">
      <c r="A99" s="82" t="s">
        <v>142</v>
      </c>
      <c r="B99" s="82"/>
      <c r="C99" s="82">
        <v>0</v>
      </c>
      <c r="D99" s="82"/>
    </row>
    <row r="100" spans="1:4" ht="14.25">
      <c r="A100" s="82" t="s">
        <v>143</v>
      </c>
      <c r="B100" s="82"/>
      <c r="C100" s="82">
        <v>0</v>
      </c>
      <c r="D100" s="82"/>
    </row>
    <row r="101" spans="1:4" ht="14.25">
      <c r="A101" s="82" t="s">
        <v>144</v>
      </c>
      <c r="B101" s="82"/>
      <c r="C101" s="82">
        <v>0</v>
      </c>
      <c r="D101" s="82"/>
    </row>
    <row r="102" spans="1:4" ht="14.25">
      <c r="A102" s="82" t="s">
        <v>145</v>
      </c>
      <c r="B102" s="82"/>
      <c r="C102" s="82">
        <v>0</v>
      </c>
      <c r="D102" s="82"/>
    </row>
    <row r="103" spans="1:4" ht="14.25">
      <c r="A103" s="82" t="s">
        <v>93</v>
      </c>
      <c r="B103" s="82"/>
      <c r="C103" s="82">
        <v>0</v>
      </c>
      <c r="D103" s="82"/>
    </row>
    <row r="104" spans="1:4" ht="14.25">
      <c r="A104" s="82" t="s">
        <v>146</v>
      </c>
      <c r="B104" s="82"/>
      <c r="C104" s="82">
        <v>0</v>
      </c>
      <c r="D104" s="82"/>
    </row>
    <row r="105" spans="1:4" ht="14.25">
      <c r="A105" s="82" t="s">
        <v>147</v>
      </c>
      <c r="B105" s="82">
        <v>20</v>
      </c>
      <c r="C105" s="82">
        <v>1000</v>
      </c>
      <c r="D105" s="82"/>
    </row>
    <row r="106" spans="1:4" ht="14.25">
      <c r="A106" s="82" t="s">
        <v>84</v>
      </c>
      <c r="B106" s="82"/>
      <c r="C106" s="82">
        <v>0</v>
      </c>
      <c r="D106" s="82"/>
    </row>
    <row r="107" spans="1:4" ht="14.25">
      <c r="A107" s="82" t="s">
        <v>85</v>
      </c>
      <c r="B107" s="82"/>
      <c r="C107" s="82">
        <v>0</v>
      </c>
      <c r="D107" s="82"/>
    </row>
    <row r="108" spans="1:4" ht="14.25">
      <c r="A108" s="82" t="s">
        <v>86</v>
      </c>
      <c r="B108" s="82"/>
      <c r="C108" s="82">
        <v>0</v>
      </c>
      <c r="D108" s="82"/>
    </row>
    <row r="109" spans="1:4" ht="14.25">
      <c r="A109" s="82" t="s">
        <v>148</v>
      </c>
      <c r="B109" s="82"/>
      <c r="C109" s="82">
        <v>0</v>
      </c>
      <c r="D109" s="82"/>
    </row>
    <row r="110" spans="1:4" ht="14.25">
      <c r="A110" s="82" t="s">
        <v>149</v>
      </c>
      <c r="B110" s="82"/>
      <c r="C110" s="82">
        <v>0</v>
      </c>
      <c r="D110" s="82"/>
    </row>
    <row r="111" spans="1:4" ht="14.25">
      <c r="A111" s="82" t="s">
        <v>150</v>
      </c>
      <c r="B111" s="82"/>
      <c r="C111" s="82">
        <v>0</v>
      </c>
      <c r="D111" s="82"/>
    </row>
    <row r="112" spans="1:4" ht="14.25">
      <c r="A112" s="82" t="s">
        <v>151</v>
      </c>
      <c r="B112" s="82"/>
      <c r="C112" s="82">
        <v>0</v>
      </c>
      <c r="D112" s="82"/>
    </row>
    <row r="113" spans="1:4" ht="14.25">
      <c r="A113" s="82" t="s">
        <v>93</v>
      </c>
      <c r="B113" s="82">
        <v>20</v>
      </c>
      <c r="C113" s="82">
        <v>0</v>
      </c>
      <c r="D113" s="82"/>
    </row>
    <row r="114" spans="1:4" ht="14.25">
      <c r="A114" s="82" t="s">
        <v>152</v>
      </c>
      <c r="B114" s="82"/>
      <c r="C114" s="82">
        <v>1000</v>
      </c>
      <c r="D114" s="82"/>
    </row>
    <row r="115" spans="1:4" ht="14.25">
      <c r="A115" s="82" t="s">
        <v>153</v>
      </c>
      <c r="B115" s="82">
        <v>1341</v>
      </c>
      <c r="C115" s="82">
        <v>1303</v>
      </c>
      <c r="D115" s="82"/>
    </row>
    <row r="116" spans="1:4" ht="14.25">
      <c r="A116" s="82" t="s">
        <v>84</v>
      </c>
      <c r="B116" s="82">
        <v>1054</v>
      </c>
      <c r="C116" s="82">
        <v>1094</v>
      </c>
      <c r="D116" s="82"/>
    </row>
    <row r="117" spans="1:4" ht="14.25">
      <c r="A117" s="82" t="s">
        <v>85</v>
      </c>
      <c r="B117" s="82"/>
      <c r="C117" s="82">
        <v>0</v>
      </c>
      <c r="D117" s="82"/>
    </row>
    <row r="118" spans="1:4" ht="14.25">
      <c r="A118" s="82" t="s">
        <v>86</v>
      </c>
      <c r="B118" s="82"/>
      <c r="C118" s="82">
        <v>0</v>
      </c>
      <c r="D118" s="82"/>
    </row>
    <row r="119" spans="1:4" ht="14.25">
      <c r="A119" s="82" t="s">
        <v>154</v>
      </c>
      <c r="B119" s="82"/>
      <c r="C119" s="82">
        <v>0</v>
      </c>
      <c r="D119" s="82"/>
    </row>
    <row r="120" spans="1:4" ht="14.25">
      <c r="A120" s="82" t="s">
        <v>155</v>
      </c>
      <c r="B120" s="82"/>
      <c r="C120" s="82">
        <v>0</v>
      </c>
      <c r="D120" s="82"/>
    </row>
    <row r="121" spans="1:4" ht="14.25">
      <c r="A121" s="82" t="s">
        <v>156</v>
      </c>
      <c r="B121" s="82"/>
      <c r="C121" s="82">
        <v>0</v>
      </c>
      <c r="D121" s="82"/>
    </row>
    <row r="122" spans="1:4" ht="14.25">
      <c r="A122" s="82" t="s">
        <v>93</v>
      </c>
      <c r="B122" s="82"/>
      <c r="C122" s="82">
        <v>0</v>
      </c>
      <c r="D122" s="82"/>
    </row>
    <row r="123" spans="1:4" ht="14.25">
      <c r="A123" s="82" t="s">
        <v>157</v>
      </c>
      <c r="B123" s="82">
        <v>287</v>
      </c>
      <c r="C123" s="82">
        <v>209</v>
      </c>
      <c r="D123" s="82"/>
    </row>
    <row r="124" spans="1:4" ht="14.25">
      <c r="A124" s="82" t="s">
        <v>158</v>
      </c>
      <c r="B124" s="82">
        <v>495</v>
      </c>
      <c r="C124" s="82">
        <v>1106</v>
      </c>
      <c r="D124" s="82"/>
    </row>
    <row r="125" spans="1:4" ht="14.25">
      <c r="A125" s="82" t="s">
        <v>84</v>
      </c>
      <c r="B125" s="82">
        <v>178</v>
      </c>
      <c r="C125" s="82">
        <v>203</v>
      </c>
      <c r="D125" s="82"/>
    </row>
    <row r="126" spans="1:4" ht="14.25">
      <c r="A126" s="82" t="s">
        <v>85</v>
      </c>
      <c r="B126" s="82">
        <v>36</v>
      </c>
      <c r="C126" s="82">
        <v>45</v>
      </c>
      <c r="D126" s="82"/>
    </row>
    <row r="127" spans="1:4" ht="14.25">
      <c r="A127" s="82" t="s">
        <v>86</v>
      </c>
      <c r="B127" s="82"/>
      <c r="C127" s="82">
        <v>0</v>
      </c>
      <c r="D127" s="82"/>
    </row>
    <row r="128" spans="1:4" ht="14.25">
      <c r="A128" s="82" t="s">
        <v>159</v>
      </c>
      <c r="B128" s="82">
        <v>6</v>
      </c>
      <c r="C128" s="82">
        <v>2</v>
      </c>
      <c r="D128" s="82"/>
    </row>
    <row r="129" spans="1:4" ht="14.25">
      <c r="A129" s="82" t="s">
        <v>160</v>
      </c>
      <c r="B129" s="82"/>
      <c r="C129" s="82">
        <v>0</v>
      </c>
      <c r="D129" s="82"/>
    </row>
    <row r="130" spans="1:4" ht="14.25">
      <c r="A130" s="82" t="s">
        <v>161</v>
      </c>
      <c r="B130" s="82"/>
      <c r="C130" s="82">
        <v>0</v>
      </c>
      <c r="D130" s="82"/>
    </row>
    <row r="131" spans="1:4" ht="14.25">
      <c r="A131" s="82" t="s">
        <v>162</v>
      </c>
      <c r="B131" s="82"/>
      <c r="C131" s="82">
        <v>0</v>
      </c>
      <c r="D131" s="82"/>
    </row>
    <row r="132" spans="1:4" ht="14.25">
      <c r="A132" s="82" t="s">
        <v>163</v>
      </c>
      <c r="B132" s="82">
        <v>90</v>
      </c>
      <c r="C132" s="82">
        <v>678</v>
      </c>
      <c r="D132" s="82"/>
    </row>
    <row r="133" spans="1:4" ht="14.25">
      <c r="A133" s="82" t="s">
        <v>93</v>
      </c>
      <c r="B133" s="82">
        <v>165</v>
      </c>
      <c r="C133" s="82">
        <v>116</v>
      </c>
      <c r="D133" s="82"/>
    </row>
    <row r="134" spans="1:4" ht="14.25">
      <c r="A134" s="82" t="s">
        <v>164</v>
      </c>
      <c r="B134" s="82">
        <v>20</v>
      </c>
      <c r="C134" s="82">
        <v>62</v>
      </c>
      <c r="D134" s="82"/>
    </row>
    <row r="135" spans="1:4" ht="14.25">
      <c r="A135" s="82" t="s">
        <v>165</v>
      </c>
      <c r="B135" s="82">
        <v>0</v>
      </c>
      <c r="C135" s="82">
        <v>0</v>
      </c>
      <c r="D135" s="82"/>
    </row>
    <row r="136" spans="1:4" ht="14.25">
      <c r="A136" s="82" t="s">
        <v>84</v>
      </c>
      <c r="B136" s="82"/>
      <c r="C136" s="82">
        <v>0</v>
      </c>
      <c r="D136" s="82"/>
    </row>
    <row r="137" spans="1:4" ht="14.25">
      <c r="A137" s="82" t="s">
        <v>85</v>
      </c>
      <c r="B137" s="82"/>
      <c r="C137" s="82">
        <v>0</v>
      </c>
      <c r="D137" s="82"/>
    </row>
    <row r="138" spans="1:4" ht="14.25">
      <c r="A138" s="82" t="s">
        <v>86</v>
      </c>
      <c r="B138" s="82"/>
      <c r="C138" s="82">
        <v>0</v>
      </c>
      <c r="D138" s="82"/>
    </row>
    <row r="139" spans="1:4" ht="14.25">
      <c r="A139" s="82" t="s">
        <v>166</v>
      </c>
      <c r="B139" s="82"/>
      <c r="C139" s="82">
        <v>0</v>
      </c>
      <c r="D139" s="82"/>
    </row>
    <row r="140" spans="1:4" ht="14.25">
      <c r="A140" s="82" t="s">
        <v>167</v>
      </c>
      <c r="B140" s="82"/>
      <c r="C140" s="82">
        <v>0</v>
      </c>
      <c r="D140" s="82"/>
    </row>
    <row r="141" spans="1:4" ht="14.25">
      <c r="A141" s="82" t="s">
        <v>168</v>
      </c>
      <c r="B141" s="82"/>
      <c r="C141" s="82">
        <v>0</v>
      </c>
      <c r="D141" s="82"/>
    </row>
    <row r="142" spans="1:4" ht="14.25">
      <c r="A142" s="82" t="s">
        <v>169</v>
      </c>
      <c r="B142" s="82"/>
      <c r="C142" s="82">
        <v>0</v>
      </c>
      <c r="D142" s="82"/>
    </row>
    <row r="143" spans="1:4" ht="14.25">
      <c r="A143" s="82" t="s">
        <v>170</v>
      </c>
      <c r="B143" s="82"/>
      <c r="C143" s="82">
        <v>0</v>
      </c>
      <c r="D143" s="82"/>
    </row>
    <row r="144" spans="1:4" ht="14.25">
      <c r="A144" s="82" t="s">
        <v>171</v>
      </c>
      <c r="B144" s="82"/>
      <c r="C144" s="82">
        <v>0</v>
      </c>
      <c r="D144" s="82"/>
    </row>
    <row r="145" spans="1:4" ht="14.25">
      <c r="A145" s="82" t="s">
        <v>172</v>
      </c>
      <c r="B145" s="82"/>
      <c r="C145" s="82">
        <v>0</v>
      </c>
      <c r="D145" s="82"/>
    </row>
    <row r="146" spans="1:4" ht="14.25">
      <c r="A146" s="82" t="s">
        <v>93</v>
      </c>
      <c r="B146" s="82"/>
      <c r="C146" s="82">
        <v>0</v>
      </c>
      <c r="D146" s="82"/>
    </row>
    <row r="147" spans="1:4" ht="14.25">
      <c r="A147" s="82" t="s">
        <v>173</v>
      </c>
      <c r="B147" s="82"/>
      <c r="C147" s="82">
        <v>0</v>
      </c>
      <c r="D147" s="82"/>
    </row>
    <row r="148" spans="1:4" ht="14.25">
      <c r="A148" s="82" t="s">
        <v>174</v>
      </c>
      <c r="B148" s="82">
        <v>0</v>
      </c>
      <c r="C148" s="82">
        <v>0</v>
      </c>
      <c r="D148" s="82"/>
    </row>
    <row r="149" spans="1:4" ht="14.25">
      <c r="A149" s="82" t="s">
        <v>84</v>
      </c>
      <c r="B149" s="82"/>
      <c r="C149" s="82">
        <v>0</v>
      </c>
      <c r="D149" s="82"/>
    </row>
    <row r="150" spans="1:4" ht="14.25">
      <c r="A150" s="82" t="s">
        <v>85</v>
      </c>
      <c r="B150" s="82"/>
      <c r="C150" s="82">
        <v>0</v>
      </c>
      <c r="D150" s="82"/>
    </row>
    <row r="151" spans="1:4" ht="14.25">
      <c r="A151" s="82" t="s">
        <v>86</v>
      </c>
      <c r="B151" s="82"/>
      <c r="C151" s="82">
        <v>0</v>
      </c>
      <c r="D151" s="82"/>
    </row>
    <row r="152" spans="1:4" ht="14.25">
      <c r="A152" s="82" t="s">
        <v>175</v>
      </c>
      <c r="B152" s="82"/>
      <c r="C152" s="82">
        <v>0</v>
      </c>
      <c r="D152" s="82"/>
    </row>
    <row r="153" spans="1:4" ht="14.25">
      <c r="A153" s="82" t="s">
        <v>93</v>
      </c>
      <c r="B153" s="82"/>
      <c r="C153" s="82">
        <v>0</v>
      </c>
      <c r="D153" s="82"/>
    </row>
    <row r="154" spans="1:4" ht="14.25">
      <c r="A154" s="82" t="s">
        <v>176</v>
      </c>
      <c r="B154" s="82"/>
      <c r="C154" s="82">
        <v>0</v>
      </c>
      <c r="D154" s="82"/>
    </row>
    <row r="155" spans="1:4" ht="14.25">
      <c r="A155" s="82" t="s">
        <v>177</v>
      </c>
      <c r="B155" s="82">
        <v>0</v>
      </c>
      <c r="C155" s="82">
        <v>0</v>
      </c>
      <c r="D155" s="82"/>
    </row>
    <row r="156" spans="1:4" ht="14.25">
      <c r="A156" s="82" t="s">
        <v>84</v>
      </c>
      <c r="B156" s="82"/>
      <c r="C156" s="82">
        <v>0</v>
      </c>
      <c r="D156" s="82"/>
    </row>
    <row r="157" spans="1:4" ht="14.25">
      <c r="A157" s="82" t="s">
        <v>85</v>
      </c>
      <c r="B157" s="82"/>
      <c r="C157" s="82">
        <v>0</v>
      </c>
      <c r="D157" s="82"/>
    </row>
    <row r="158" spans="1:4" ht="14.25">
      <c r="A158" s="82" t="s">
        <v>86</v>
      </c>
      <c r="B158" s="82"/>
      <c r="C158" s="82">
        <v>0</v>
      </c>
      <c r="D158" s="82"/>
    </row>
    <row r="159" spans="1:4" ht="14.25">
      <c r="A159" s="82" t="s">
        <v>178</v>
      </c>
      <c r="B159" s="82"/>
      <c r="C159" s="82">
        <v>0</v>
      </c>
      <c r="D159" s="82"/>
    </row>
    <row r="160" spans="1:4" ht="14.25">
      <c r="A160" s="82" t="s">
        <v>179</v>
      </c>
      <c r="B160" s="82"/>
      <c r="C160" s="82">
        <v>0</v>
      </c>
      <c r="D160" s="82"/>
    </row>
    <row r="161" spans="1:4" ht="14.25">
      <c r="A161" s="82" t="s">
        <v>93</v>
      </c>
      <c r="B161" s="82"/>
      <c r="C161" s="82">
        <v>0</v>
      </c>
      <c r="D161" s="82"/>
    </row>
    <row r="162" spans="1:4" ht="14.25">
      <c r="A162" s="82" t="s">
        <v>180</v>
      </c>
      <c r="B162" s="82"/>
      <c r="C162" s="82">
        <v>0</v>
      </c>
      <c r="D162" s="82"/>
    </row>
    <row r="163" spans="1:4" ht="14.25">
      <c r="A163" s="82" t="s">
        <v>181</v>
      </c>
      <c r="B163" s="82">
        <v>172</v>
      </c>
      <c r="C163" s="82">
        <v>142</v>
      </c>
      <c r="D163" s="82"/>
    </row>
    <row r="164" spans="1:4" ht="14.25">
      <c r="A164" s="82" t="s">
        <v>84</v>
      </c>
      <c r="B164" s="82">
        <v>159</v>
      </c>
      <c r="C164" s="82">
        <v>134</v>
      </c>
      <c r="D164" s="82"/>
    </row>
    <row r="165" spans="1:4" ht="14.25">
      <c r="A165" s="82" t="s">
        <v>85</v>
      </c>
      <c r="B165" s="82">
        <v>13</v>
      </c>
      <c r="C165" s="82">
        <v>8</v>
      </c>
      <c r="D165" s="82"/>
    </row>
    <row r="166" spans="1:4" ht="14.25">
      <c r="A166" s="82" t="s">
        <v>86</v>
      </c>
      <c r="B166" s="82"/>
      <c r="C166" s="82">
        <v>0</v>
      </c>
      <c r="D166" s="82"/>
    </row>
    <row r="167" spans="1:4" ht="14.25">
      <c r="A167" s="82" t="s">
        <v>182</v>
      </c>
      <c r="B167" s="82"/>
      <c r="C167" s="82">
        <v>0</v>
      </c>
      <c r="D167" s="82"/>
    </row>
    <row r="168" spans="1:4" ht="14.25">
      <c r="A168" s="82" t="s">
        <v>183</v>
      </c>
      <c r="B168" s="82"/>
      <c r="C168" s="82">
        <v>0</v>
      </c>
      <c r="D168" s="82"/>
    </row>
    <row r="169" spans="1:4" ht="14.25">
      <c r="A169" s="82" t="s">
        <v>184</v>
      </c>
      <c r="B169" s="82">
        <v>61</v>
      </c>
      <c r="C169" s="82">
        <v>57</v>
      </c>
      <c r="D169" s="82"/>
    </row>
    <row r="170" spans="1:4" ht="14.25">
      <c r="A170" s="82" t="s">
        <v>84</v>
      </c>
      <c r="B170" s="82">
        <v>51</v>
      </c>
      <c r="C170" s="82">
        <v>47</v>
      </c>
      <c r="D170" s="82"/>
    </row>
    <row r="171" spans="1:4" ht="14.25">
      <c r="A171" s="82" t="s">
        <v>85</v>
      </c>
      <c r="B171" s="82">
        <v>6</v>
      </c>
      <c r="C171" s="82">
        <v>6</v>
      </c>
      <c r="D171" s="82"/>
    </row>
    <row r="172" spans="1:4" ht="14.25">
      <c r="A172" s="82" t="s">
        <v>86</v>
      </c>
      <c r="B172" s="82"/>
      <c r="C172" s="82">
        <v>0</v>
      </c>
      <c r="D172" s="82"/>
    </row>
    <row r="173" spans="1:4" ht="14.25">
      <c r="A173" s="82" t="s">
        <v>98</v>
      </c>
      <c r="B173" s="82"/>
      <c r="C173" s="82">
        <v>0</v>
      </c>
      <c r="D173" s="82"/>
    </row>
    <row r="174" spans="1:4" ht="14.25">
      <c r="A174" s="82" t="s">
        <v>93</v>
      </c>
      <c r="B174" s="82"/>
      <c r="C174" s="82">
        <v>0</v>
      </c>
      <c r="D174" s="82"/>
    </row>
    <row r="175" spans="1:4" ht="14.25">
      <c r="A175" s="82" t="s">
        <v>185</v>
      </c>
      <c r="B175" s="82">
        <v>4</v>
      </c>
      <c r="C175" s="82">
        <v>4</v>
      </c>
      <c r="D175" s="82"/>
    </row>
    <row r="176" spans="1:4" ht="14.25">
      <c r="A176" s="82" t="s">
        <v>186</v>
      </c>
      <c r="B176" s="82">
        <v>252</v>
      </c>
      <c r="C176" s="82">
        <v>163</v>
      </c>
      <c r="D176" s="82"/>
    </row>
    <row r="177" spans="1:4" ht="14.25">
      <c r="A177" s="82" t="s">
        <v>84</v>
      </c>
      <c r="B177" s="82">
        <v>110</v>
      </c>
      <c r="C177" s="82">
        <v>114</v>
      </c>
      <c r="D177" s="82"/>
    </row>
    <row r="178" spans="1:4" ht="14.25">
      <c r="A178" s="82" t="s">
        <v>85</v>
      </c>
      <c r="B178" s="82">
        <v>17</v>
      </c>
      <c r="C178" s="82">
        <v>0</v>
      </c>
      <c r="D178" s="82"/>
    </row>
    <row r="179" spans="1:4" ht="14.25">
      <c r="A179" s="82" t="s">
        <v>86</v>
      </c>
      <c r="B179" s="82"/>
      <c r="C179" s="82">
        <v>0</v>
      </c>
      <c r="D179" s="82"/>
    </row>
    <row r="180" spans="1:4" ht="14.25">
      <c r="A180" s="82" t="s">
        <v>187</v>
      </c>
      <c r="B180" s="82">
        <v>70</v>
      </c>
      <c r="C180" s="82">
        <v>0</v>
      </c>
      <c r="D180" s="82"/>
    </row>
    <row r="181" spans="1:4" ht="14.25">
      <c r="A181" s="82" t="s">
        <v>93</v>
      </c>
      <c r="B181" s="82"/>
      <c r="C181" s="82">
        <v>0</v>
      </c>
      <c r="D181" s="82"/>
    </row>
    <row r="182" spans="1:4" ht="14.25">
      <c r="A182" s="82" t="s">
        <v>188</v>
      </c>
      <c r="B182" s="82">
        <v>55</v>
      </c>
      <c r="C182" s="82">
        <v>49</v>
      </c>
      <c r="D182" s="82"/>
    </row>
    <row r="183" spans="1:4" ht="14.25">
      <c r="A183" s="82" t="s">
        <v>189</v>
      </c>
      <c r="B183" s="82">
        <v>1183</v>
      </c>
      <c r="C183" s="82">
        <v>1115</v>
      </c>
      <c r="D183" s="82"/>
    </row>
    <row r="184" spans="1:4" ht="14.25">
      <c r="A184" s="82" t="s">
        <v>84</v>
      </c>
      <c r="B184" s="82">
        <v>481</v>
      </c>
      <c r="C184" s="82">
        <v>546</v>
      </c>
      <c r="D184" s="82"/>
    </row>
    <row r="185" spans="1:4" ht="14.25">
      <c r="A185" s="82" t="s">
        <v>85</v>
      </c>
      <c r="B185" s="82">
        <v>352</v>
      </c>
      <c r="C185" s="82">
        <v>264</v>
      </c>
      <c r="D185" s="82"/>
    </row>
    <row r="186" spans="1:4" ht="14.25">
      <c r="A186" s="82" t="s">
        <v>86</v>
      </c>
      <c r="B186" s="82"/>
      <c r="C186" s="82">
        <v>0</v>
      </c>
      <c r="D186" s="82"/>
    </row>
    <row r="187" spans="1:4" ht="14.25">
      <c r="A187" s="82" t="s">
        <v>190</v>
      </c>
      <c r="B187" s="82"/>
      <c r="C187" s="82">
        <v>0</v>
      </c>
      <c r="D187" s="82"/>
    </row>
    <row r="188" spans="1:4" ht="14.25">
      <c r="A188" s="82" t="s">
        <v>93</v>
      </c>
      <c r="B188" s="82">
        <v>129</v>
      </c>
      <c r="C188" s="82">
        <v>75</v>
      </c>
      <c r="D188" s="82"/>
    </row>
    <row r="189" spans="1:4" ht="14.25">
      <c r="A189" s="82" t="s">
        <v>191</v>
      </c>
      <c r="B189" s="82">
        <v>221</v>
      </c>
      <c r="C189" s="82">
        <v>230</v>
      </c>
      <c r="D189" s="82"/>
    </row>
    <row r="190" spans="1:4" ht="14.25">
      <c r="A190" s="82" t="s">
        <v>192</v>
      </c>
      <c r="B190" s="82">
        <v>2942</v>
      </c>
      <c r="C190" s="82">
        <v>1092</v>
      </c>
      <c r="D190" s="82"/>
    </row>
    <row r="191" spans="1:4" ht="14.25">
      <c r="A191" s="82" t="s">
        <v>84</v>
      </c>
      <c r="B191" s="82">
        <v>122</v>
      </c>
      <c r="C191" s="82">
        <v>128</v>
      </c>
      <c r="D191" s="82"/>
    </row>
    <row r="192" spans="1:4" ht="14.25">
      <c r="A192" s="82" t="s">
        <v>85</v>
      </c>
      <c r="B192" s="82">
        <v>1514</v>
      </c>
      <c r="C192" s="82">
        <v>875</v>
      </c>
      <c r="D192" s="82"/>
    </row>
    <row r="193" spans="1:4" ht="14.25">
      <c r="A193" s="82" t="s">
        <v>86</v>
      </c>
      <c r="B193" s="82"/>
      <c r="C193" s="82">
        <v>0</v>
      </c>
      <c r="D193" s="82"/>
    </row>
    <row r="194" spans="1:4" ht="14.25">
      <c r="A194" s="82" t="s">
        <v>193</v>
      </c>
      <c r="B194" s="82">
        <v>17</v>
      </c>
      <c r="C194" s="82">
        <v>0</v>
      </c>
      <c r="D194" s="82"/>
    </row>
    <row r="195" spans="1:4" ht="14.25">
      <c r="A195" s="82" t="s">
        <v>93</v>
      </c>
      <c r="B195" s="82">
        <v>40</v>
      </c>
      <c r="C195" s="82">
        <v>50</v>
      </c>
      <c r="D195" s="82"/>
    </row>
    <row r="196" spans="1:4" ht="14.25">
      <c r="A196" s="82" t="s">
        <v>194</v>
      </c>
      <c r="B196" s="82">
        <v>1249</v>
      </c>
      <c r="C196" s="82">
        <v>39</v>
      </c>
      <c r="D196" s="82"/>
    </row>
    <row r="197" spans="1:4" ht="14.25">
      <c r="A197" s="82" t="s">
        <v>195</v>
      </c>
      <c r="B197" s="82">
        <v>1373</v>
      </c>
      <c r="C197" s="82">
        <v>869</v>
      </c>
      <c r="D197" s="82"/>
    </row>
    <row r="198" spans="1:4" ht="14.25">
      <c r="A198" s="82" t="s">
        <v>84</v>
      </c>
      <c r="B198" s="82">
        <v>265</v>
      </c>
      <c r="C198" s="82">
        <v>217</v>
      </c>
      <c r="D198" s="82"/>
    </row>
    <row r="199" spans="1:4" ht="14.25">
      <c r="A199" s="82" t="s">
        <v>85</v>
      </c>
      <c r="B199" s="82">
        <v>1006</v>
      </c>
      <c r="C199" s="82">
        <v>652</v>
      </c>
      <c r="D199" s="82"/>
    </row>
    <row r="200" spans="1:4" ht="14.25">
      <c r="A200" s="82" t="s">
        <v>86</v>
      </c>
      <c r="B200" s="82"/>
      <c r="C200" s="82">
        <v>0</v>
      </c>
      <c r="D200" s="82"/>
    </row>
    <row r="201" spans="1:4" ht="14.25">
      <c r="A201" s="82" t="s">
        <v>196</v>
      </c>
      <c r="B201" s="82"/>
      <c r="C201" s="82">
        <v>0</v>
      </c>
      <c r="D201" s="82"/>
    </row>
    <row r="202" spans="1:4" ht="14.25">
      <c r="A202" s="82" t="s">
        <v>93</v>
      </c>
      <c r="B202" s="82"/>
      <c r="C202" s="82">
        <v>0</v>
      </c>
      <c r="D202" s="82"/>
    </row>
    <row r="203" spans="1:4" ht="14.25">
      <c r="A203" s="82" t="s">
        <v>197</v>
      </c>
      <c r="B203" s="82">
        <v>102</v>
      </c>
      <c r="C203" s="82">
        <v>0</v>
      </c>
      <c r="D203" s="82"/>
    </row>
    <row r="204" spans="1:4" ht="14.25">
      <c r="A204" s="82" t="s">
        <v>198</v>
      </c>
      <c r="B204" s="82">
        <v>92</v>
      </c>
      <c r="C204" s="82">
        <v>107</v>
      </c>
      <c r="D204" s="82"/>
    </row>
    <row r="205" spans="1:4" ht="14.25">
      <c r="A205" s="82" t="s">
        <v>84</v>
      </c>
      <c r="B205" s="82">
        <v>75</v>
      </c>
      <c r="C205" s="82">
        <v>88</v>
      </c>
      <c r="D205" s="82"/>
    </row>
    <row r="206" spans="1:4" ht="14.25">
      <c r="A206" s="82" t="s">
        <v>85</v>
      </c>
      <c r="B206" s="82">
        <v>12</v>
      </c>
      <c r="C206" s="82">
        <v>10</v>
      </c>
      <c r="D206" s="82"/>
    </row>
    <row r="207" spans="1:4" ht="14.25">
      <c r="A207" s="82" t="s">
        <v>86</v>
      </c>
      <c r="B207" s="82"/>
      <c r="C207" s="82">
        <v>0</v>
      </c>
      <c r="D207" s="82"/>
    </row>
    <row r="208" spans="1:4" ht="14.25">
      <c r="A208" s="82" t="s">
        <v>199</v>
      </c>
      <c r="B208" s="82"/>
      <c r="C208" s="82">
        <v>3</v>
      </c>
      <c r="D208" s="82"/>
    </row>
    <row r="209" spans="1:4" ht="14.25">
      <c r="A209" s="82" t="s">
        <v>200</v>
      </c>
      <c r="B209" s="82"/>
      <c r="C209" s="82">
        <v>0</v>
      </c>
      <c r="D209" s="82"/>
    </row>
    <row r="210" spans="1:4" ht="14.25">
      <c r="A210" s="82" t="s">
        <v>93</v>
      </c>
      <c r="B210" s="82"/>
      <c r="C210" s="82">
        <v>0</v>
      </c>
      <c r="D210" s="82"/>
    </row>
    <row r="211" spans="1:4" ht="14.25">
      <c r="A211" s="82" t="s">
        <v>201</v>
      </c>
      <c r="B211" s="82">
        <v>5</v>
      </c>
      <c r="C211" s="82">
        <v>6</v>
      </c>
      <c r="D211" s="82"/>
    </row>
    <row r="212" spans="1:4" ht="14.25">
      <c r="A212" s="82" t="s">
        <v>202</v>
      </c>
      <c r="B212" s="82">
        <v>0</v>
      </c>
      <c r="C212" s="82">
        <v>0</v>
      </c>
      <c r="D212" s="82"/>
    </row>
    <row r="213" spans="1:4" ht="14.25">
      <c r="A213" s="82" t="s">
        <v>84</v>
      </c>
      <c r="B213" s="82"/>
      <c r="C213" s="82">
        <v>0</v>
      </c>
      <c r="D213" s="82"/>
    </row>
    <row r="214" spans="1:4" ht="14.25">
      <c r="A214" s="82" t="s">
        <v>85</v>
      </c>
      <c r="B214" s="82"/>
      <c r="C214" s="82">
        <v>0</v>
      </c>
      <c r="D214" s="82"/>
    </row>
    <row r="215" spans="1:4" ht="14.25">
      <c r="A215" s="82" t="s">
        <v>86</v>
      </c>
      <c r="B215" s="82"/>
      <c r="C215" s="82">
        <v>0</v>
      </c>
      <c r="D215" s="82"/>
    </row>
    <row r="216" spans="1:4" ht="14.25">
      <c r="A216" s="82" t="s">
        <v>93</v>
      </c>
      <c r="B216" s="82"/>
      <c r="C216" s="82">
        <v>0</v>
      </c>
      <c r="D216" s="82"/>
    </row>
    <row r="217" spans="1:4" ht="14.25">
      <c r="A217" s="82" t="s">
        <v>203</v>
      </c>
      <c r="B217" s="82"/>
      <c r="C217" s="82">
        <v>0</v>
      </c>
      <c r="D217" s="82"/>
    </row>
    <row r="218" spans="1:4" ht="14.25">
      <c r="A218" s="82" t="s">
        <v>204</v>
      </c>
      <c r="B218" s="82">
        <v>85</v>
      </c>
      <c r="C218" s="82">
        <v>181</v>
      </c>
      <c r="D218" s="82"/>
    </row>
    <row r="219" spans="1:4" ht="14.25">
      <c r="A219" s="82" t="s">
        <v>84</v>
      </c>
      <c r="B219" s="82">
        <v>85</v>
      </c>
      <c r="C219" s="82">
        <v>93</v>
      </c>
      <c r="D219" s="82"/>
    </row>
    <row r="220" spans="1:4" ht="14.25">
      <c r="A220" s="82" t="s">
        <v>85</v>
      </c>
      <c r="B220" s="82"/>
      <c r="C220" s="82">
        <v>88</v>
      </c>
      <c r="D220" s="82"/>
    </row>
    <row r="221" spans="1:4" ht="14.25">
      <c r="A221" s="82" t="s">
        <v>86</v>
      </c>
      <c r="B221" s="82"/>
      <c r="C221" s="82">
        <v>0</v>
      </c>
      <c r="D221" s="82"/>
    </row>
    <row r="222" spans="1:4" ht="14.25">
      <c r="A222" s="82" t="s">
        <v>93</v>
      </c>
      <c r="B222" s="82"/>
      <c r="C222" s="82">
        <v>0</v>
      </c>
      <c r="D222" s="82"/>
    </row>
    <row r="223" spans="1:4" ht="14.25">
      <c r="A223" s="82" t="s">
        <v>205</v>
      </c>
      <c r="B223" s="82"/>
      <c r="C223" s="82">
        <v>0</v>
      </c>
      <c r="D223" s="82"/>
    </row>
    <row r="224" spans="1:4" ht="14.25">
      <c r="A224" s="82" t="s">
        <v>206</v>
      </c>
      <c r="B224" s="82">
        <v>0</v>
      </c>
      <c r="C224" s="82">
        <v>0</v>
      </c>
      <c r="D224" s="82"/>
    </row>
    <row r="225" spans="1:4" ht="14.25">
      <c r="A225" s="82" t="s">
        <v>84</v>
      </c>
      <c r="B225" s="82"/>
      <c r="C225" s="82">
        <v>0</v>
      </c>
      <c r="D225" s="82"/>
    </row>
    <row r="226" spans="1:4" ht="14.25">
      <c r="A226" s="82" t="s">
        <v>85</v>
      </c>
      <c r="B226" s="82"/>
      <c r="C226" s="82">
        <v>0</v>
      </c>
      <c r="D226" s="82"/>
    </row>
    <row r="227" spans="1:4" ht="14.25">
      <c r="A227" s="82" t="s">
        <v>86</v>
      </c>
      <c r="B227" s="82"/>
      <c r="C227" s="82">
        <v>0</v>
      </c>
      <c r="D227" s="82"/>
    </row>
    <row r="228" spans="1:4" ht="14.25">
      <c r="A228" s="82" t="s">
        <v>207</v>
      </c>
      <c r="B228" s="82"/>
      <c r="C228" s="82">
        <v>0</v>
      </c>
      <c r="D228" s="82"/>
    </row>
    <row r="229" spans="1:4" ht="14.25">
      <c r="A229" s="82" t="s">
        <v>93</v>
      </c>
      <c r="B229" s="82"/>
      <c r="C229" s="82">
        <v>0</v>
      </c>
      <c r="D229" s="82"/>
    </row>
    <row r="230" spans="1:4" ht="14.25">
      <c r="A230" s="82" t="s">
        <v>208</v>
      </c>
      <c r="B230" s="82"/>
      <c r="C230" s="82">
        <v>0</v>
      </c>
      <c r="D230" s="82"/>
    </row>
    <row r="231" spans="1:4" ht="14.25">
      <c r="A231" s="82" t="s">
        <v>209</v>
      </c>
      <c r="B231" s="82">
        <v>2496</v>
      </c>
      <c r="C231" s="82">
        <v>2254</v>
      </c>
      <c r="D231" s="82"/>
    </row>
    <row r="232" spans="1:4" ht="14.25">
      <c r="A232" s="82" t="s">
        <v>84</v>
      </c>
      <c r="B232" s="82">
        <v>1241</v>
      </c>
      <c r="C232" s="82">
        <v>1667</v>
      </c>
      <c r="D232" s="82"/>
    </row>
    <row r="233" spans="1:4" ht="14.25">
      <c r="A233" s="82" t="s">
        <v>85</v>
      </c>
      <c r="B233" s="82">
        <v>1195</v>
      </c>
      <c r="C233" s="82">
        <v>577</v>
      </c>
      <c r="D233" s="82"/>
    </row>
    <row r="234" spans="1:4" ht="14.25">
      <c r="A234" s="82" t="s">
        <v>86</v>
      </c>
      <c r="B234" s="82"/>
      <c r="C234" s="82">
        <v>0</v>
      </c>
      <c r="D234" s="82"/>
    </row>
    <row r="235" spans="1:4" ht="14.25">
      <c r="A235" s="82" t="s">
        <v>210</v>
      </c>
      <c r="B235" s="82">
        <v>15</v>
      </c>
      <c r="C235" s="82">
        <v>10</v>
      </c>
      <c r="D235" s="82"/>
    </row>
    <row r="236" spans="1:4" ht="14.25">
      <c r="A236" s="82" t="s">
        <v>211</v>
      </c>
      <c r="B236" s="82"/>
      <c r="C236" s="82">
        <v>0</v>
      </c>
      <c r="D236" s="82"/>
    </row>
    <row r="237" spans="1:4" ht="14.25">
      <c r="A237" s="82" t="s">
        <v>125</v>
      </c>
      <c r="B237" s="82"/>
      <c r="C237" s="82">
        <v>0</v>
      </c>
      <c r="D237" s="82"/>
    </row>
    <row r="238" spans="1:4" ht="14.25">
      <c r="A238" s="82" t="s">
        <v>212</v>
      </c>
      <c r="B238" s="82"/>
      <c r="C238" s="82">
        <v>0</v>
      </c>
      <c r="D238" s="82"/>
    </row>
    <row r="239" spans="1:4" ht="14.25">
      <c r="A239" s="82" t="s">
        <v>213</v>
      </c>
      <c r="B239" s="82"/>
      <c r="C239" s="82">
        <v>0</v>
      </c>
      <c r="D239" s="82"/>
    </row>
    <row r="240" spans="1:4" ht="14.25">
      <c r="A240" s="82" t="s">
        <v>214</v>
      </c>
      <c r="B240" s="82"/>
      <c r="C240" s="82">
        <v>0</v>
      </c>
      <c r="D240" s="82"/>
    </row>
    <row r="241" spans="1:4" ht="14.25">
      <c r="A241" s="82" t="s">
        <v>215</v>
      </c>
      <c r="B241" s="82"/>
      <c r="C241" s="82">
        <v>0</v>
      </c>
      <c r="D241" s="82"/>
    </row>
    <row r="242" spans="1:4" ht="14.25">
      <c r="A242" s="82" t="s">
        <v>216</v>
      </c>
      <c r="B242" s="82"/>
      <c r="C242" s="82">
        <v>0</v>
      </c>
      <c r="D242" s="82"/>
    </row>
    <row r="243" spans="1:4" ht="14.25">
      <c r="A243" s="82" t="s">
        <v>217</v>
      </c>
      <c r="B243" s="82"/>
      <c r="C243" s="82">
        <v>0</v>
      </c>
      <c r="D243" s="82"/>
    </row>
    <row r="244" spans="1:4" ht="14.25">
      <c r="A244" s="82" t="s">
        <v>93</v>
      </c>
      <c r="B244" s="82"/>
      <c r="C244" s="82">
        <v>0</v>
      </c>
      <c r="D244" s="82"/>
    </row>
    <row r="245" spans="1:4" ht="14.25">
      <c r="A245" s="82" t="s">
        <v>218</v>
      </c>
      <c r="B245" s="82">
        <v>45</v>
      </c>
      <c r="C245" s="82">
        <v>0</v>
      </c>
      <c r="D245" s="82"/>
    </row>
    <row r="246" spans="1:4" ht="14.25">
      <c r="A246" s="82" t="s">
        <v>219</v>
      </c>
      <c r="B246" s="82">
        <v>161</v>
      </c>
      <c r="C246" s="82">
        <v>405</v>
      </c>
      <c r="D246" s="82"/>
    </row>
    <row r="247" spans="1:4" ht="14.25">
      <c r="A247" s="82" t="s">
        <v>220</v>
      </c>
      <c r="B247" s="82">
        <v>2</v>
      </c>
      <c r="C247" s="82">
        <v>50</v>
      </c>
      <c r="D247" s="82"/>
    </row>
    <row r="248" spans="1:4" ht="14.25">
      <c r="A248" s="82" t="s">
        <v>221</v>
      </c>
      <c r="B248" s="82">
        <v>159</v>
      </c>
      <c r="C248" s="82">
        <v>355</v>
      </c>
      <c r="D248" s="82"/>
    </row>
    <row r="249" spans="1:4" ht="14.25">
      <c r="A249" s="82" t="s">
        <v>222</v>
      </c>
      <c r="B249" s="82">
        <v>0</v>
      </c>
      <c r="C249" s="82">
        <v>0</v>
      </c>
      <c r="D249" s="82"/>
    </row>
    <row r="250" spans="1:4" ht="14.25">
      <c r="A250" s="82" t="s">
        <v>223</v>
      </c>
      <c r="B250" s="82">
        <v>0</v>
      </c>
      <c r="C250" s="82">
        <v>0</v>
      </c>
      <c r="D250" s="82"/>
    </row>
    <row r="251" spans="1:4" ht="14.25">
      <c r="A251" s="82" t="s">
        <v>224</v>
      </c>
      <c r="B251" s="82"/>
      <c r="C251" s="82">
        <v>0</v>
      </c>
      <c r="D251" s="82"/>
    </row>
    <row r="252" spans="1:4" ht="14.25">
      <c r="A252" s="82" t="s">
        <v>225</v>
      </c>
      <c r="B252" s="82"/>
      <c r="C252" s="82">
        <v>0</v>
      </c>
      <c r="D252" s="82"/>
    </row>
    <row r="253" spans="1:4" ht="14.25">
      <c r="A253" s="82" t="s">
        <v>226</v>
      </c>
      <c r="B253" s="82">
        <v>100</v>
      </c>
      <c r="C253" s="82">
        <v>100</v>
      </c>
      <c r="D253" s="82"/>
    </row>
    <row r="254" spans="1:4" ht="14.25">
      <c r="A254" s="82" t="s">
        <v>227</v>
      </c>
      <c r="B254" s="82">
        <v>100</v>
      </c>
      <c r="C254" s="82">
        <v>100</v>
      </c>
      <c r="D254" s="82"/>
    </row>
    <row r="255" spans="1:4" ht="14.25">
      <c r="A255" s="82" t="s">
        <v>228</v>
      </c>
      <c r="B255" s="82">
        <v>20</v>
      </c>
      <c r="C255" s="82">
        <v>20</v>
      </c>
      <c r="D255" s="82"/>
    </row>
    <row r="256" spans="1:4" ht="14.25">
      <c r="A256" s="82" t="s">
        <v>229</v>
      </c>
      <c r="B256" s="82"/>
      <c r="C256" s="82">
        <v>0</v>
      </c>
      <c r="D256" s="82"/>
    </row>
    <row r="257" spans="1:4" ht="14.25">
      <c r="A257" s="82" t="s">
        <v>230</v>
      </c>
      <c r="B257" s="82"/>
      <c r="C257" s="82">
        <v>0</v>
      </c>
      <c r="D257" s="82"/>
    </row>
    <row r="258" spans="1:4" ht="14.25">
      <c r="A258" s="82" t="s">
        <v>231</v>
      </c>
      <c r="B258" s="82"/>
      <c r="C258" s="82">
        <v>0</v>
      </c>
      <c r="D258" s="82"/>
    </row>
    <row r="259" spans="1:4" ht="14.25">
      <c r="A259" s="82" t="s">
        <v>232</v>
      </c>
      <c r="B259" s="82">
        <v>10</v>
      </c>
      <c r="C259" s="82">
        <v>10</v>
      </c>
      <c r="D259" s="82"/>
    </row>
    <row r="260" spans="1:4" ht="14.25">
      <c r="A260" s="82" t="s">
        <v>233</v>
      </c>
      <c r="B260" s="82"/>
      <c r="C260" s="82">
        <v>0</v>
      </c>
      <c r="D260" s="82"/>
    </row>
    <row r="261" spans="1:4" ht="14.25">
      <c r="A261" s="82" t="s">
        <v>234</v>
      </c>
      <c r="B261" s="82">
        <v>54</v>
      </c>
      <c r="C261" s="82">
        <v>54</v>
      </c>
      <c r="D261" s="82"/>
    </row>
    <row r="262" spans="1:4" ht="14.25">
      <c r="A262" s="82" t="s">
        <v>235</v>
      </c>
      <c r="B262" s="82"/>
      <c r="C262" s="82">
        <v>0</v>
      </c>
      <c r="D262" s="82"/>
    </row>
    <row r="263" spans="1:4" ht="14.25">
      <c r="A263" s="82" t="s">
        <v>236</v>
      </c>
      <c r="B263" s="82">
        <v>16</v>
      </c>
      <c r="C263" s="82">
        <v>16</v>
      </c>
      <c r="D263" s="82"/>
    </row>
    <row r="264" spans="1:4" ht="14.25">
      <c r="A264" s="82" t="s">
        <v>237</v>
      </c>
      <c r="B264" s="82"/>
      <c r="C264" s="82">
        <v>0</v>
      </c>
      <c r="D264" s="82"/>
    </row>
    <row r="265" spans="1:4" ht="14.25">
      <c r="A265" s="82" t="s">
        <v>238</v>
      </c>
      <c r="B265" s="82">
        <v>9482</v>
      </c>
      <c r="C265" s="82">
        <v>8489</v>
      </c>
      <c r="D265" s="82"/>
    </row>
    <row r="266" spans="1:4" ht="14.25">
      <c r="A266" s="82" t="s">
        <v>239</v>
      </c>
      <c r="B266" s="82">
        <v>30</v>
      </c>
      <c r="C266" s="82">
        <v>27</v>
      </c>
      <c r="D266" s="82"/>
    </row>
    <row r="267" spans="1:4" ht="14.25">
      <c r="A267" s="82" t="s">
        <v>240</v>
      </c>
      <c r="B267" s="82">
        <v>30</v>
      </c>
      <c r="C267" s="82">
        <v>27</v>
      </c>
      <c r="D267" s="82"/>
    </row>
    <row r="268" spans="1:4" ht="14.25">
      <c r="A268" s="82" t="s">
        <v>241</v>
      </c>
      <c r="B268" s="82"/>
      <c r="C268" s="82">
        <v>0</v>
      </c>
      <c r="D268" s="82"/>
    </row>
    <row r="269" spans="1:4" ht="14.25">
      <c r="A269" s="82" t="s">
        <v>242</v>
      </c>
      <c r="B269" s="82">
        <v>8443</v>
      </c>
      <c r="C269" s="82">
        <v>6884</v>
      </c>
      <c r="D269" s="82"/>
    </row>
    <row r="270" spans="1:4" ht="14.25">
      <c r="A270" s="82" t="s">
        <v>84</v>
      </c>
      <c r="B270" s="82">
        <v>5047</v>
      </c>
      <c r="C270" s="82">
        <v>4974</v>
      </c>
      <c r="D270" s="82"/>
    </row>
    <row r="271" spans="1:4" ht="14.25">
      <c r="A271" s="82" t="s">
        <v>85</v>
      </c>
      <c r="B271" s="82">
        <v>1352</v>
      </c>
      <c r="C271" s="82">
        <v>11</v>
      </c>
      <c r="D271" s="82"/>
    </row>
    <row r="272" spans="1:4" ht="14.25">
      <c r="A272" s="82" t="s">
        <v>86</v>
      </c>
      <c r="B272" s="82"/>
      <c r="C272" s="82">
        <v>0</v>
      </c>
      <c r="D272" s="82"/>
    </row>
    <row r="273" spans="1:4" ht="14.25">
      <c r="A273" s="82" t="s">
        <v>125</v>
      </c>
      <c r="B273" s="82">
        <v>150</v>
      </c>
      <c r="C273" s="82">
        <v>0</v>
      </c>
      <c r="D273" s="82"/>
    </row>
    <row r="274" spans="1:4" ht="14.25">
      <c r="A274" s="82" t="s">
        <v>243</v>
      </c>
      <c r="B274" s="82">
        <v>276</v>
      </c>
      <c r="C274" s="82">
        <v>984</v>
      </c>
      <c r="D274" s="82"/>
    </row>
    <row r="275" spans="1:4" ht="14.25">
      <c r="A275" s="82" t="s">
        <v>244</v>
      </c>
      <c r="B275" s="82"/>
      <c r="C275" s="82">
        <v>0</v>
      </c>
      <c r="D275" s="82"/>
    </row>
    <row r="276" spans="1:4" ht="14.25">
      <c r="A276" s="82" t="s">
        <v>245</v>
      </c>
      <c r="B276" s="82"/>
      <c r="C276" s="82">
        <v>0</v>
      </c>
      <c r="D276" s="82"/>
    </row>
    <row r="277" spans="1:4" ht="14.25">
      <c r="A277" s="82" t="s">
        <v>246</v>
      </c>
      <c r="B277" s="82"/>
      <c r="C277" s="82">
        <v>0</v>
      </c>
      <c r="D277" s="82"/>
    </row>
    <row r="278" spans="1:4" ht="14.25">
      <c r="A278" s="82" t="s">
        <v>93</v>
      </c>
      <c r="B278" s="82">
        <v>188</v>
      </c>
      <c r="C278" s="82">
        <v>242</v>
      </c>
      <c r="D278" s="82"/>
    </row>
    <row r="279" spans="1:4" ht="14.25">
      <c r="A279" s="82" t="s">
        <v>247</v>
      </c>
      <c r="B279" s="82">
        <v>1430</v>
      </c>
      <c r="C279" s="82">
        <v>673</v>
      </c>
      <c r="D279" s="82"/>
    </row>
    <row r="280" spans="1:4" ht="14.25">
      <c r="A280" s="82" t="s">
        <v>248</v>
      </c>
      <c r="B280" s="82">
        <v>0</v>
      </c>
      <c r="C280" s="82">
        <v>0</v>
      </c>
      <c r="D280" s="82"/>
    </row>
    <row r="281" spans="1:4" ht="14.25">
      <c r="A281" s="82" t="s">
        <v>84</v>
      </c>
      <c r="B281" s="82"/>
      <c r="C281" s="82">
        <v>0</v>
      </c>
      <c r="D281" s="82"/>
    </row>
    <row r="282" spans="1:4" ht="14.25">
      <c r="A282" s="82" t="s">
        <v>85</v>
      </c>
      <c r="B282" s="82"/>
      <c r="C282" s="82">
        <v>0</v>
      </c>
      <c r="D282" s="82"/>
    </row>
    <row r="283" spans="1:4" ht="14.25">
      <c r="A283" s="82" t="s">
        <v>86</v>
      </c>
      <c r="B283" s="82"/>
      <c r="C283" s="82">
        <v>0</v>
      </c>
      <c r="D283" s="82"/>
    </row>
    <row r="284" spans="1:4" ht="14.25">
      <c r="A284" s="82" t="s">
        <v>249</v>
      </c>
      <c r="B284" s="82"/>
      <c r="C284" s="82">
        <v>0</v>
      </c>
      <c r="D284" s="82"/>
    </row>
    <row r="285" spans="1:4" ht="14.25">
      <c r="A285" s="82" t="s">
        <v>93</v>
      </c>
      <c r="B285" s="82"/>
      <c r="C285" s="82">
        <v>0</v>
      </c>
      <c r="D285" s="82"/>
    </row>
    <row r="286" spans="1:4" ht="14.25">
      <c r="A286" s="82" t="s">
        <v>250</v>
      </c>
      <c r="B286" s="82"/>
      <c r="C286" s="82">
        <v>0</v>
      </c>
      <c r="D286" s="82"/>
    </row>
    <row r="287" spans="1:4" ht="14.25">
      <c r="A287" s="82" t="s">
        <v>251</v>
      </c>
      <c r="B287" s="82">
        <v>61</v>
      </c>
      <c r="C287" s="82">
        <v>35</v>
      </c>
      <c r="D287" s="82"/>
    </row>
    <row r="288" spans="1:4" ht="14.25">
      <c r="A288" s="82" t="s">
        <v>84</v>
      </c>
      <c r="B288" s="82"/>
      <c r="C288" s="82">
        <v>0</v>
      </c>
      <c r="D288" s="82"/>
    </row>
    <row r="289" spans="1:4" ht="14.25">
      <c r="A289" s="82" t="s">
        <v>85</v>
      </c>
      <c r="B289" s="82">
        <v>25</v>
      </c>
      <c r="C289" s="82">
        <v>0</v>
      </c>
      <c r="D289" s="82"/>
    </row>
    <row r="290" spans="1:4" ht="14.25">
      <c r="A290" s="82" t="s">
        <v>86</v>
      </c>
      <c r="B290" s="82"/>
      <c r="C290" s="82">
        <v>0</v>
      </c>
      <c r="D290" s="82"/>
    </row>
    <row r="291" spans="1:4" ht="14.25">
      <c r="A291" s="82" t="s">
        <v>252</v>
      </c>
      <c r="B291" s="82"/>
      <c r="C291" s="82">
        <v>0</v>
      </c>
      <c r="D291" s="82"/>
    </row>
    <row r="292" spans="1:4" ht="14.25">
      <c r="A292" s="82" t="s">
        <v>253</v>
      </c>
      <c r="B292" s="82"/>
      <c r="C292" s="82">
        <v>0</v>
      </c>
      <c r="D292" s="82"/>
    </row>
    <row r="293" spans="1:4" ht="14.25">
      <c r="A293" s="82" t="s">
        <v>93</v>
      </c>
      <c r="B293" s="82">
        <v>36</v>
      </c>
      <c r="C293" s="82">
        <v>35</v>
      </c>
      <c r="D293" s="82"/>
    </row>
    <row r="294" spans="1:4" ht="14.25">
      <c r="A294" s="82" t="s">
        <v>254</v>
      </c>
      <c r="B294" s="82"/>
      <c r="C294" s="82">
        <v>0</v>
      </c>
      <c r="D294" s="82"/>
    </row>
    <row r="295" spans="1:4" ht="14.25">
      <c r="A295" s="82" t="s">
        <v>255</v>
      </c>
      <c r="B295" s="82">
        <v>145</v>
      </c>
      <c r="C295" s="82">
        <v>149</v>
      </c>
      <c r="D295" s="82"/>
    </row>
    <row r="296" spans="1:4" ht="14.25">
      <c r="A296" s="82" t="s">
        <v>84</v>
      </c>
      <c r="B296" s="82"/>
      <c r="C296" s="82">
        <v>0</v>
      </c>
      <c r="D296" s="82"/>
    </row>
    <row r="297" spans="1:4" ht="14.25">
      <c r="A297" s="82" t="s">
        <v>85</v>
      </c>
      <c r="B297" s="82">
        <v>1</v>
      </c>
      <c r="C297" s="82">
        <v>48</v>
      </c>
      <c r="D297" s="82"/>
    </row>
    <row r="298" spans="1:4" ht="14.25">
      <c r="A298" s="82" t="s">
        <v>86</v>
      </c>
      <c r="B298" s="82"/>
      <c r="C298" s="82">
        <v>0</v>
      </c>
      <c r="D298" s="82"/>
    </row>
    <row r="299" spans="1:4" ht="14.25">
      <c r="A299" s="82" t="s">
        <v>256</v>
      </c>
      <c r="B299" s="82"/>
      <c r="C299" s="82">
        <v>0</v>
      </c>
      <c r="D299" s="82"/>
    </row>
    <row r="300" spans="1:4" ht="14.25">
      <c r="A300" s="82" t="s">
        <v>257</v>
      </c>
      <c r="B300" s="82"/>
      <c r="C300" s="82">
        <v>0</v>
      </c>
      <c r="D300" s="82"/>
    </row>
    <row r="301" spans="1:4" ht="14.25">
      <c r="A301" s="82" t="s">
        <v>258</v>
      </c>
      <c r="B301" s="82">
        <v>30</v>
      </c>
      <c r="C301" s="82">
        <v>0</v>
      </c>
      <c r="D301" s="82"/>
    </row>
    <row r="302" spans="1:4" ht="14.25">
      <c r="A302" s="82" t="s">
        <v>93</v>
      </c>
      <c r="B302" s="82">
        <v>107</v>
      </c>
      <c r="C302" s="82">
        <v>101</v>
      </c>
      <c r="D302" s="82"/>
    </row>
    <row r="303" spans="1:4" ht="14.25">
      <c r="A303" s="82" t="s">
        <v>259</v>
      </c>
      <c r="B303" s="82">
        <v>7</v>
      </c>
      <c r="C303" s="82">
        <v>0</v>
      </c>
      <c r="D303" s="82"/>
    </row>
    <row r="304" spans="1:4" ht="14.25">
      <c r="A304" s="82" t="s">
        <v>260</v>
      </c>
      <c r="B304" s="82">
        <v>755</v>
      </c>
      <c r="C304" s="82">
        <v>634</v>
      </c>
      <c r="D304" s="82"/>
    </row>
    <row r="305" spans="1:4" ht="14.25">
      <c r="A305" s="82" t="s">
        <v>84</v>
      </c>
      <c r="B305" s="82">
        <v>379</v>
      </c>
      <c r="C305" s="82">
        <v>450</v>
      </c>
      <c r="D305" s="82"/>
    </row>
    <row r="306" spans="1:4" ht="14.25">
      <c r="A306" s="82" t="s">
        <v>85</v>
      </c>
      <c r="B306" s="82">
        <v>154</v>
      </c>
      <c r="C306" s="82">
        <v>2</v>
      </c>
      <c r="D306" s="82"/>
    </row>
    <row r="307" spans="1:4" ht="14.25">
      <c r="A307" s="82" t="s">
        <v>86</v>
      </c>
      <c r="B307" s="82"/>
      <c r="C307" s="82">
        <v>0</v>
      </c>
      <c r="D307" s="82"/>
    </row>
    <row r="308" spans="1:4" ht="14.25">
      <c r="A308" s="82" t="s">
        <v>261</v>
      </c>
      <c r="B308" s="82"/>
      <c r="C308" s="82">
        <v>0</v>
      </c>
      <c r="D308" s="82"/>
    </row>
    <row r="309" spans="1:4" ht="14.25">
      <c r="A309" s="82" t="s">
        <v>262</v>
      </c>
      <c r="B309" s="82"/>
      <c r="C309" s="82">
        <v>0</v>
      </c>
      <c r="D309" s="82"/>
    </row>
    <row r="310" spans="1:4" ht="14.25">
      <c r="A310" s="82" t="s">
        <v>263</v>
      </c>
      <c r="B310" s="82"/>
      <c r="C310" s="82">
        <v>0</v>
      </c>
      <c r="D310" s="82"/>
    </row>
    <row r="311" spans="1:4" ht="14.25">
      <c r="A311" s="82" t="s">
        <v>264</v>
      </c>
      <c r="B311" s="82">
        <v>22</v>
      </c>
      <c r="C311" s="82">
        <v>0</v>
      </c>
      <c r="D311" s="82"/>
    </row>
    <row r="312" spans="1:4" ht="14.25">
      <c r="A312" s="82" t="s">
        <v>265</v>
      </c>
      <c r="B312" s="82"/>
      <c r="C312" s="82">
        <v>0</v>
      </c>
      <c r="D312" s="82"/>
    </row>
    <row r="313" spans="1:4" ht="14.25">
      <c r="A313" s="82" t="s">
        <v>266</v>
      </c>
      <c r="B313" s="82"/>
      <c r="C313" s="82">
        <v>0</v>
      </c>
      <c r="D313" s="82"/>
    </row>
    <row r="314" spans="1:4" ht="14.25">
      <c r="A314" s="82" t="s">
        <v>267</v>
      </c>
      <c r="B314" s="82">
        <v>20</v>
      </c>
      <c r="C314" s="82">
        <v>0</v>
      </c>
      <c r="D314" s="82"/>
    </row>
    <row r="315" spans="1:4" ht="14.25">
      <c r="A315" s="82" t="s">
        <v>268</v>
      </c>
      <c r="B315" s="82"/>
      <c r="C315" s="82">
        <v>0</v>
      </c>
      <c r="D315" s="82"/>
    </row>
    <row r="316" spans="1:4" ht="14.25">
      <c r="A316" s="82" t="s">
        <v>269</v>
      </c>
      <c r="B316" s="82"/>
      <c r="C316" s="82">
        <v>0</v>
      </c>
      <c r="D316" s="82"/>
    </row>
    <row r="317" spans="1:4" ht="14.25">
      <c r="A317" s="82" t="s">
        <v>125</v>
      </c>
      <c r="B317" s="82"/>
      <c r="C317" s="82">
        <v>0</v>
      </c>
      <c r="D317" s="82"/>
    </row>
    <row r="318" spans="1:4" ht="14.25">
      <c r="A318" s="82" t="s">
        <v>93</v>
      </c>
      <c r="B318" s="82">
        <v>180</v>
      </c>
      <c r="C318" s="82">
        <v>182</v>
      </c>
      <c r="D318" s="82"/>
    </row>
    <row r="319" spans="1:4" ht="14.25">
      <c r="A319" s="82" t="s">
        <v>270</v>
      </c>
      <c r="B319" s="82"/>
      <c r="C319" s="82">
        <v>0</v>
      </c>
      <c r="D319" s="82"/>
    </row>
    <row r="320" spans="1:4" ht="14.25">
      <c r="A320" s="82" t="s">
        <v>271</v>
      </c>
      <c r="B320" s="82">
        <v>0</v>
      </c>
      <c r="C320" s="82">
        <v>0</v>
      </c>
      <c r="D320" s="82"/>
    </row>
    <row r="321" spans="1:4" ht="14.25">
      <c r="A321" s="82" t="s">
        <v>84</v>
      </c>
      <c r="B321" s="82"/>
      <c r="C321" s="82">
        <v>0</v>
      </c>
      <c r="D321" s="82"/>
    </row>
    <row r="322" spans="1:4" ht="14.25">
      <c r="A322" s="82" t="s">
        <v>85</v>
      </c>
      <c r="B322" s="82"/>
      <c r="C322" s="82">
        <v>0</v>
      </c>
      <c r="D322" s="82"/>
    </row>
    <row r="323" spans="1:4" ht="14.25">
      <c r="A323" s="82" t="s">
        <v>86</v>
      </c>
      <c r="B323" s="82"/>
      <c r="C323" s="82">
        <v>0</v>
      </c>
      <c r="D323" s="82"/>
    </row>
    <row r="324" spans="1:4" ht="14.25">
      <c r="A324" s="82" t="s">
        <v>272</v>
      </c>
      <c r="B324" s="82"/>
      <c r="C324" s="82">
        <v>0</v>
      </c>
      <c r="D324" s="82"/>
    </row>
    <row r="325" spans="1:4" ht="14.25">
      <c r="A325" s="82" t="s">
        <v>273</v>
      </c>
      <c r="B325" s="82"/>
      <c r="C325" s="82">
        <v>0</v>
      </c>
      <c r="D325" s="82"/>
    </row>
    <row r="326" spans="1:4" ht="14.25">
      <c r="A326" s="82" t="s">
        <v>274</v>
      </c>
      <c r="B326" s="82"/>
      <c r="C326" s="82">
        <v>0</v>
      </c>
      <c r="D326" s="82"/>
    </row>
    <row r="327" spans="1:4" ht="14.25">
      <c r="A327" s="82" t="s">
        <v>125</v>
      </c>
      <c r="B327" s="82"/>
      <c r="C327" s="82">
        <v>0</v>
      </c>
      <c r="D327" s="82"/>
    </row>
    <row r="328" spans="1:4" ht="14.25">
      <c r="A328" s="82" t="s">
        <v>93</v>
      </c>
      <c r="B328" s="82"/>
      <c r="C328" s="82">
        <v>0</v>
      </c>
      <c r="D328" s="82"/>
    </row>
    <row r="329" spans="1:4" ht="14.25">
      <c r="A329" s="82" t="s">
        <v>275</v>
      </c>
      <c r="B329" s="82"/>
      <c r="C329" s="82">
        <v>0</v>
      </c>
      <c r="D329" s="82"/>
    </row>
    <row r="330" spans="1:4" ht="14.25">
      <c r="A330" s="82" t="s">
        <v>276</v>
      </c>
      <c r="B330" s="82">
        <v>0</v>
      </c>
      <c r="C330" s="82">
        <v>0</v>
      </c>
      <c r="D330" s="82"/>
    </row>
    <row r="331" spans="1:4" ht="14.25">
      <c r="A331" s="82" t="s">
        <v>84</v>
      </c>
      <c r="B331" s="82"/>
      <c r="C331" s="82">
        <v>0</v>
      </c>
      <c r="D331" s="82"/>
    </row>
    <row r="332" spans="1:4" ht="14.25">
      <c r="A332" s="82" t="s">
        <v>85</v>
      </c>
      <c r="B332" s="82"/>
      <c r="C332" s="82">
        <v>0</v>
      </c>
      <c r="D332" s="82"/>
    </row>
    <row r="333" spans="1:4" ht="14.25">
      <c r="A333" s="82" t="s">
        <v>86</v>
      </c>
      <c r="B333" s="82"/>
      <c r="C333" s="82">
        <v>0</v>
      </c>
      <c r="D333" s="82"/>
    </row>
    <row r="334" spans="1:4" ht="14.25">
      <c r="A334" s="82" t="s">
        <v>277</v>
      </c>
      <c r="B334" s="82"/>
      <c r="C334" s="82">
        <v>0</v>
      </c>
      <c r="D334" s="82"/>
    </row>
    <row r="335" spans="1:4" ht="14.25">
      <c r="A335" s="82" t="s">
        <v>278</v>
      </c>
      <c r="B335" s="82"/>
      <c r="C335" s="82">
        <v>0</v>
      </c>
      <c r="D335" s="82"/>
    </row>
    <row r="336" spans="1:4" ht="14.25">
      <c r="A336" s="82" t="s">
        <v>279</v>
      </c>
      <c r="B336" s="82"/>
      <c r="C336" s="82">
        <v>0</v>
      </c>
      <c r="D336" s="82"/>
    </row>
    <row r="337" spans="1:4" ht="14.25">
      <c r="A337" s="82" t="s">
        <v>125</v>
      </c>
      <c r="B337" s="82"/>
      <c r="C337" s="82">
        <v>0</v>
      </c>
      <c r="D337" s="82"/>
    </row>
    <row r="338" spans="1:4" ht="14.25">
      <c r="A338" s="82" t="s">
        <v>93</v>
      </c>
      <c r="B338" s="82"/>
      <c r="C338" s="82">
        <v>0</v>
      </c>
      <c r="D338" s="82"/>
    </row>
    <row r="339" spans="1:4" ht="14.25">
      <c r="A339" s="82" t="s">
        <v>280</v>
      </c>
      <c r="B339" s="82"/>
      <c r="C339" s="82">
        <v>0</v>
      </c>
      <c r="D339" s="82"/>
    </row>
    <row r="340" spans="1:4" ht="14.25">
      <c r="A340" s="82" t="s">
        <v>281</v>
      </c>
      <c r="B340" s="82">
        <v>0</v>
      </c>
      <c r="C340" s="82">
        <v>0</v>
      </c>
      <c r="D340" s="82"/>
    </row>
    <row r="341" spans="1:4" ht="14.25">
      <c r="A341" s="82" t="s">
        <v>84</v>
      </c>
      <c r="B341" s="82"/>
      <c r="C341" s="82">
        <v>0</v>
      </c>
      <c r="D341" s="82"/>
    </row>
    <row r="342" spans="1:4" ht="14.25">
      <c r="A342" s="82" t="s">
        <v>85</v>
      </c>
      <c r="B342" s="82"/>
      <c r="C342" s="82">
        <v>0</v>
      </c>
      <c r="D342" s="82"/>
    </row>
    <row r="343" spans="1:4" ht="14.25">
      <c r="A343" s="82" t="s">
        <v>86</v>
      </c>
      <c r="B343" s="82"/>
      <c r="C343" s="82">
        <v>0</v>
      </c>
      <c r="D343" s="82"/>
    </row>
    <row r="344" spans="1:4" ht="14.25">
      <c r="A344" s="82" t="s">
        <v>282</v>
      </c>
      <c r="B344" s="82"/>
      <c r="C344" s="82">
        <v>0</v>
      </c>
      <c r="D344" s="82"/>
    </row>
    <row r="345" spans="1:4" ht="14.25">
      <c r="A345" s="82" t="s">
        <v>283</v>
      </c>
      <c r="B345" s="82"/>
      <c r="C345" s="82">
        <v>0</v>
      </c>
      <c r="D345" s="82"/>
    </row>
    <row r="346" spans="1:4" ht="14.25">
      <c r="A346" s="82" t="s">
        <v>93</v>
      </c>
      <c r="B346" s="82"/>
      <c r="C346" s="82">
        <v>0</v>
      </c>
      <c r="D346" s="82"/>
    </row>
    <row r="347" spans="1:4" ht="14.25">
      <c r="A347" s="82" t="s">
        <v>284</v>
      </c>
      <c r="B347" s="82"/>
      <c r="C347" s="82">
        <v>0</v>
      </c>
      <c r="D347" s="82"/>
    </row>
    <row r="348" spans="1:4" ht="14.25">
      <c r="A348" s="82" t="s">
        <v>285</v>
      </c>
      <c r="B348" s="82">
        <v>0</v>
      </c>
      <c r="C348" s="82">
        <v>0</v>
      </c>
      <c r="D348" s="82"/>
    </row>
    <row r="349" spans="1:4" ht="14.25">
      <c r="A349" s="82" t="s">
        <v>84</v>
      </c>
      <c r="B349" s="82"/>
      <c r="C349" s="82">
        <v>0</v>
      </c>
      <c r="D349" s="82"/>
    </row>
    <row r="350" spans="1:4" ht="14.25">
      <c r="A350" s="82" t="s">
        <v>85</v>
      </c>
      <c r="B350" s="82"/>
      <c r="C350" s="82">
        <v>0</v>
      </c>
      <c r="D350" s="82"/>
    </row>
    <row r="351" spans="1:4" ht="14.25">
      <c r="A351" s="82" t="s">
        <v>125</v>
      </c>
      <c r="B351" s="82"/>
      <c r="C351" s="82">
        <v>0</v>
      </c>
      <c r="D351" s="82"/>
    </row>
    <row r="352" spans="1:4" ht="14.25">
      <c r="A352" s="82" t="s">
        <v>286</v>
      </c>
      <c r="B352" s="82"/>
      <c r="C352" s="82">
        <v>0</v>
      </c>
      <c r="D352" s="82"/>
    </row>
    <row r="353" spans="1:4" ht="14.25">
      <c r="A353" s="82" t="s">
        <v>287</v>
      </c>
      <c r="B353" s="82"/>
      <c r="C353" s="82">
        <v>0</v>
      </c>
      <c r="D353" s="82"/>
    </row>
    <row r="354" spans="1:4" ht="14.25">
      <c r="A354" s="82" t="s">
        <v>288</v>
      </c>
      <c r="B354" s="82">
        <v>48</v>
      </c>
      <c r="C354" s="82">
        <v>760</v>
      </c>
      <c r="D354" s="82"/>
    </row>
    <row r="355" spans="1:4" ht="14.25">
      <c r="A355" s="82" t="s">
        <v>289</v>
      </c>
      <c r="B355" s="82">
        <v>48</v>
      </c>
      <c r="C355" s="82">
        <v>760</v>
      </c>
      <c r="D355" s="82"/>
    </row>
    <row r="356" spans="1:4" ht="14.25">
      <c r="A356" s="82" t="s">
        <v>290</v>
      </c>
      <c r="B356" s="82">
        <v>55204</v>
      </c>
      <c r="C356" s="82">
        <f>49228+2520</f>
        <v>51748</v>
      </c>
      <c r="D356" s="82"/>
    </row>
    <row r="357" spans="1:4" ht="14.25">
      <c r="A357" s="82" t="s">
        <v>291</v>
      </c>
      <c r="B357" s="82">
        <v>1012</v>
      </c>
      <c r="C357" s="82">
        <v>570</v>
      </c>
      <c r="D357" s="82"/>
    </row>
    <row r="358" spans="1:4" ht="14.25">
      <c r="A358" s="82" t="s">
        <v>84</v>
      </c>
      <c r="B358" s="82">
        <v>177</v>
      </c>
      <c r="C358" s="82">
        <v>69</v>
      </c>
      <c r="D358" s="82"/>
    </row>
    <row r="359" spans="1:4" ht="14.25">
      <c r="A359" s="82" t="s">
        <v>85</v>
      </c>
      <c r="B359" s="82">
        <v>2</v>
      </c>
      <c r="C359" s="82">
        <v>0</v>
      </c>
      <c r="D359" s="82"/>
    </row>
    <row r="360" spans="1:4" ht="14.25">
      <c r="A360" s="82" t="s">
        <v>86</v>
      </c>
      <c r="B360" s="82"/>
      <c r="C360" s="82">
        <v>0</v>
      </c>
      <c r="D360" s="82"/>
    </row>
    <row r="361" spans="1:4" ht="14.25">
      <c r="A361" s="82" t="s">
        <v>292</v>
      </c>
      <c r="B361" s="82">
        <v>833</v>
      </c>
      <c r="C361" s="82">
        <v>501</v>
      </c>
      <c r="D361" s="82"/>
    </row>
    <row r="362" spans="1:4" ht="14.25">
      <c r="A362" s="82" t="s">
        <v>293</v>
      </c>
      <c r="B362" s="82">
        <v>48322</v>
      </c>
      <c r="C362" s="82">
        <f>44667+2520</f>
        <v>47187</v>
      </c>
      <c r="D362" s="82"/>
    </row>
    <row r="363" spans="1:4" ht="14.25">
      <c r="A363" s="82" t="s">
        <v>294</v>
      </c>
      <c r="B363" s="82">
        <v>5027</v>
      </c>
      <c r="C363" s="82">
        <v>4224</v>
      </c>
      <c r="D363" s="82"/>
    </row>
    <row r="364" spans="1:4" ht="14.25">
      <c r="A364" s="82" t="s">
        <v>295</v>
      </c>
      <c r="B364" s="82">
        <v>14588</v>
      </c>
      <c r="C364" s="82">
        <v>13727</v>
      </c>
      <c r="D364" s="82"/>
    </row>
    <row r="365" spans="1:4" ht="14.25">
      <c r="A365" s="82" t="s">
        <v>296</v>
      </c>
      <c r="B365" s="82">
        <v>10836</v>
      </c>
      <c r="C365" s="82">
        <v>11050</v>
      </c>
      <c r="D365" s="82"/>
    </row>
    <row r="366" spans="1:4" ht="14.25">
      <c r="A366" s="82" t="s">
        <v>297</v>
      </c>
      <c r="B366" s="82">
        <v>9436</v>
      </c>
      <c r="C366" s="82">
        <v>9191</v>
      </c>
      <c r="D366" s="82"/>
    </row>
    <row r="367" spans="1:4" ht="14.25">
      <c r="A367" s="82" t="s">
        <v>298</v>
      </c>
      <c r="B367" s="82"/>
      <c r="C367" s="82">
        <v>0</v>
      </c>
      <c r="D367" s="82"/>
    </row>
    <row r="368" spans="1:4" ht="14.25">
      <c r="A368" s="82" t="s">
        <v>299</v>
      </c>
      <c r="B368" s="82"/>
      <c r="C368" s="82">
        <v>0</v>
      </c>
      <c r="D368" s="82"/>
    </row>
    <row r="369" spans="1:4" ht="14.25">
      <c r="A369" s="82" t="s">
        <v>300</v>
      </c>
      <c r="B369" s="82"/>
      <c r="C369" s="82">
        <v>0</v>
      </c>
      <c r="D369" s="82"/>
    </row>
    <row r="370" spans="1:4" ht="14.25">
      <c r="A370" s="82" t="s">
        <v>301</v>
      </c>
      <c r="B370" s="82">
        <v>8435</v>
      </c>
      <c r="C370" s="82">
        <f>6475+2520</f>
        <v>8995</v>
      </c>
      <c r="D370" s="82"/>
    </row>
    <row r="371" spans="1:4" ht="14.25">
      <c r="A371" s="82" t="s">
        <v>302</v>
      </c>
      <c r="B371" s="82">
        <v>2590</v>
      </c>
      <c r="C371" s="82">
        <v>2105</v>
      </c>
      <c r="D371" s="82"/>
    </row>
    <row r="372" spans="1:4" ht="14.25">
      <c r="A372" s="82" t="s">
        <v>303</v>
      </c>
      <c r="B372" s="82"/>
      <c r="C372" s="82">
        <v>0</v>
      </c>
      <c r="D372" s="82"/>
    </row>
    <row r="373" spans="1:4" ht="14.25">
      <c r="A373" s="82" t="s">
        <v>304</v>
      </c>
      <c r="B373" s="82">
        <v>2568</v>
      </c>
      <c r="C373" s="82">
        <v>2105</v>
      </c>
      <c r="D373" s="82"/>
    </row>
    <row r="374" spans="1:4" ht="14.25">
      <c r="A374" s="82" t="s">
        <v>305</v>
      </c>
      <c r="B374" s="82"/>
      <c r="C374" s="82">
        <v>0</v>
      </c>
      <c r="D374" s="82"/>
    </row>
    <row r="375" spans="1:4" ht="14.25">
      <c r="A375" s="82" t="s">
        <v>306</v>
      </c>
      <c r="B375" s="82"/>
      <c r="C375" s="82">
        <v>0</v>
      </c>
      <c r="D375" s="82"/>
    </row>
    <row r="376" spans="1:4" ht="14.25">
      <c r="A376" s="82" t="s">
        <v>307</v>
      </c>
      <c r="B376" s="82">
        <v>22</v>
      </c>
      <c r="C376" s="82">
        <v>0</v>
      </c>
      <c r="D376" s="82"/>
    </row>
    <row r="377" spans="1:4" ht="14.25">
      <c r="A377" s="82" t="s">
        <v>308</v>
      </c>
      <c r="B377" s="82">
        <v>11</v>
      </c>
      <c r="C377" s="82">
        <v>10</v>
      </c>
      <c r="D377" s="82"/>
    </row>
    <row r="378" spans="1:4" ht="14.25">
      <c r="A378" s="82" t="s">
        <v>309</v>
      </c>
      <c r="B378" s="82"/>
      <c r="C378" s="82">
        <v>0</v>
      </c>
      <c r="D378" s="82"/>
    </row>
    <row r="379" spans="1:4" ht="14.25">
      <c r="A379" s="82" t="s">
        <v>310</v>
      </c>
      <c r="B379" s="82"/>
      <c r="C379" s="82">
        <v>0</v>
      </c>
      <c r="D379" s="82"/>
    </row>
    <row r="380" spans="1:4" ht="14.25">
      <c r="A380" s="82" t="s">
        <v>311</v>
      </c>
      <c r="B380" s="82"/>
      <c r="C380" s="82">
        <v>0</v>
      </c>
      <c r="D380" s="82"/>
    </row>
    <row r="381" spans="1:4" ht="14.25">
      <c r="A381" s="82" t="s">
        <v>312</v>
      </c>
      <c r="B381" s="82"/>
      <c r="C381" s="82">
        <v>0</v>
      </c>
      <c r="D381" s="82"/>
    </row>
    <row r="382" spans="1:4" ht="14.25">
      <c r="A382" s="82" t="s">
        <v>313</v>
      </c>
      <c r="B382" s="82">
        <v>11</v>
      </c>
      <c r="C382" s="82">
        <v>10</v>
      </c>
      <c r="D382" s="82"/>
    </row>
    <row r="383" spans="1:4" ht="14.25">
      <c r="A383" s="82" t="s">
        <v>314</v>
      </c>
      <c r="B383" s="82">
        <v>0</v>
      </c>
      <c r="C383" s="82">
        <v>0</v>
      </c>
      <c r="D383" s="82"/>
    </row>
    <row r="384" spans="1:4" ht="14.25">
      <c r="A384" s="82" t="s">
        <v>315</v>
      </c>
      <c r="B384" s="82"/>
      <c r="C384" s="82">
        <v>0</v>
      </c>
      <c r="D384" s="82"/>
    </row>
    <row r="385" spans="1:4" ht="14.25">
      <c r="A385" s="82" t="s">
        <v>316</v>
      </c>
      <c r="B385" s="82"/>
      <c r="C385" s="82">
        <v>0</v>
      </c>
      <c r="D385" s="82"/>
    </row>
    <row r="386" spans="1:4" ht="14.25">
      <c r="A386" s="82" t="s">
        <v>317</v>
      </c>
      <c r="B386" s="82"/>
      <c r="C386" s="82">
        <v>0</v>
      </c>
      <c r="D386" s="82"/>
    </row>
    <row r="387" spans="1:4" ht="14.25">
      <c r="A387" s="82" t="s">
        <v>318</v>
      </c>
      <c r="B387" s="82">
        <v>0</v>
      </c>
      <c r="C387" s="82">
        <v>0</v>
      </c>
      <c r="D387" s="82"/>
    </row>
    <row r="388" spans="1:4" ht="14.25">
      <c r="A388" s="82" t="s">
        <v>319</v>
      </c>
      <c r="B388" s="82"/>
      <c r="C388" s="82">
        <v>0</v>
      </c>
      <c r="D388" s="82"/>
    </row>
    <row r="389" spans="1:4" ht="14.25">
      <c r="A389" s="82" t="s">
        <v>320</v>
      </c>
      <c r="B389" s="82"/>
      <c r="C389" s="82">
        <v>0</v>
      </c>
      <c r="D389" s="82"/>
    </row>
    <row r="390" spans="1:4" ht="14.25">
      <c r="A390" s="82" t="s">
        <v>321</v>
      </c>
      <c r="B390" s="82"/>
      <c r="C390" s="82">
        <v>0</v>
      </c>
      <c r="D390" s="82"/>
    </row>
    <row r="391" spans="1:4" ht="14.25">
      <c r="A391" s="82" t="s">
        <v>322</v>
      </c>
      <c r="B391" s="82">
        <v>227</v>
      </c>
      <c r="C391" s="82">
        <v>215</v>
      </c>
      <c r="D391" s="82"/>
    </row>
    <row r="392" spans="1:4" ht="14.25">
      <c r="A392" s="82" t="s">
        <v>323</v>
      </c>
      <c r="B392" s="82">
        <v>227</v>
      </c>
      <c r="C392" s="82">
        <v>215</v>
      </c>
      <c r="D392" s="82"/>
    </row>
    <row r="393" spans="1:4" ht="14.25">
      <c r="A393" s="82" t="s">
        <v>324</v>
      </c>
      <c r="B393" s="82"/>
      <c r="C393" s="82">
        <v>0</v>
      </c>
      <c r="D393" s="82"/>
    </row>
    <row r="394" spans="1:4" ht="14.25">
      <c r="A394" s="82" t="s">
        <v>325</v>
      </c>
      <c r="B394" s="82"/>
      <c r="C394" s="82">
        <v>0</v>
      </c>
      <c r="D394" s="82"/>
    </row>
    <row r="395" spans="1:4" ht="14.25">
      <c r="A395" s="82" t="s">
        <v>326</v>
      </c>
      <c r="B395" s="82">
        <v>648</v>
      </c>
      <c r="C395" s="82">
        <v>419</v>
      </c>
      <c r="D395" s="82"/>
    </row>
    <row r="396" spans="1:4" ht="14.25">
      <c r="A396" s="82" t="s">
        <v>327</v>
      </c>
      <c r="B396" s="82">
        <v>300</v>
      </c>
      <c r="C396" s="82">
        <v>141</v>
      </c>
      <c r="D396" s="82"/>
    </row>
    <row r="397" spans="1:4" ht="14.25">
      <c r="A397" s="82" t="s">
        <v>328</v>
      </c>
      <c r="B397" s="82">
        <v>348</v>
      </c>
      <c r="C397" s="82">
        <v>274</v>
      </c>
      <c r="D397" s="82"/>
    </row>
    <row r="398" spans="1:4" ht="14.25">
      <c r="A398" s="82" t="s">
        <v>329</v>
      </c>
      <c r="B398" s="82"/>
      <c r="C398" s="82">
        <v>4</v>
      </c>
      <c r="D398" s="82"/>
    </row>
    <row r="399" spans="1:4" ht="14.25">
      <c r="A399" s="82" t="s">
        <v>330</v>
      </c>
      <c r="B399" s="82"/>
      <c r="C399" s="82">
        <v>0</v>
      </c>
      <c r="D399" s="82"/>
    </row>
    <row r="400" spans="1:4" ht="14.25">
      <c r="A400" s="82" t="s">
        <v>331</v>
      </c>
      <c r="B400" s="82"/>
      <c r="C400" s="82">
        <v>0</v>
      </c>
      <c r="D400" s="82"/>
    </row>
    <row r="401" spans="1:4" ht="14.25">
      <c r="A401" s="82" t="s">
        <v>332</v>
      </c>
      <c r="B401" s="82">
        <v>1444</v>
      </c>
      <c r="C401" s="82">
        <v>847</v>
      </c>
      <c r="D401" s="82"/>
    </row>
    <row r="402" spans="1:4" ht="14.25">
      <c r="A402" s="82" t="s">
        <v>333</v>
      </c>
      <c r="B402" s="82"/>
      <c r="C402" s="82">
        <v>0</v>
      </c>
      <c r="D402" s="82"/>
    </row>
    <row r="403" spans="1:4" ht="14.25">
      <c r="A403" s="82" t="s">
        <v>334</v>
      </c>
      <c r="B403" s="82">
        <v>969</v>
      </c>
      <c r="C403" s="82">
        <v>0</v>
      </c>
      <c r="D403" s="82"/>
    </row>
    <row r="404" spans="1:4" ht="14.25">
      <c r="A404" s="82" t="s">
        <v>335</v>
      </c>
      <c r="B404" s="82"/>
      <c r="C404" s="82">
        <v>0</v>
      </c>
      <c r="D404" s="82"/>
    </row>
    <row r="405" spans="1:4" ht="14.25">
      <c r="A405" s="82" t="s">
        <v>336</v>
      </c>
      <c r="B405" s="82">
        <v>150</v>
      </c>
      <c r="C405" s="82">
        <v>0</v>
      </c>
      <c r="D405" s="82"/>
    </row>
    <row r="406" spans="1:4" ht="14.25">
      <c r="A406" s="82" t="s">
        <v>337</v>
      </c>
      <c r="B406" s="82"/>
      <c r="C406" s="82">
        <v>0</v>
      </c>
      <c r="D406" s="82"/>
    </row>
    <row r="407" spans="1:4" ht="14.25">
      <c r="A407" s="82" t="s">
        <v>338</v>
      </c>
      <c r="B407" s="82">
        <v>325</v>
      </c>
      <c r="C407" s="82">
        <v>847</v>
      </c>
      <c r="D407" s="82"/>
    </row>
    <row r="408" spans="1:4" ht="14.25">
      <c r="A408" s="82" t="s">
        <v>339</v>
      </c>
      <c r="B408" s="82">
        <v>950</v>
      </c>
      <c r="C408" s="82">
        <v>395</v>
      </c>
      <c r="D408" s="82"/>
    </row>
    <row r="409" spans="1:4" ht="14.25">
      <c r="A409" s="82" t="s">
        <v>340</v>
      </c>
      <c r="B409" s="82">
        <v>1126</v>
      </c>
      <c r="C409" s="82">
        <v>791</v>
      </c>
      <c r="D409" s="82"/>
    </row>
    <row r="410" spans="1:4" ht="14.25">
      <c r="A410" s="82" t="s">
        <v>341</v>
      </c>
      <c r="B410" s="82">
        <v>91</v>
      </c>
      <c r="C410" s="82">
        <v>74</v>
      </c>
      <c r="D410" s="82"/>
    </row>
    <row r="411" spans="1:4" ht="14.25">
      <c r="A411" s="82" t="s">
        <v>84</v>
      </c>
      <c r="B411" s="82">
        <v>91</v>
      </c>
      <c r="C411" s="82">
        <v>74</v>
      </c>
      <c r="D411" s="82"/>
    </row>
    <row r="412" spans="1:4" ht="14.25">
      <c r="A412" s="82" t="s">
        <v>85</v>
      </c>
      <c r="B412" s="82"/>
      <c r="C412" s="82">
        <v>0</v>
      </c>
      <c r="D412" s="82"/>
    </row>
    <row r="413" spans="1:4" ht="14.25">
      <c r="A413" s="82" t="s">
        <v>86</v>
      </c>
      <c r="B413" s="82"/>
      <c r="C413" s="82">
        <v>0</v>
      </c>
      <c r="D413" s="82"/>
    </row>
    <row r="414" spans="1:4" ht="14.25">
      <c r="A414" s="82" t="s">
        <v>342</v>
      </c>
      <c r="B414" s="82"/>
      <c r="C414" s="82">
        <v>0</v>
      </c>
      <c r="D414" s="82"/>
    </row>
    <row r="415" spans="1:4" ht="14.25">
      <c r="A415" s="82" t="s">
        <v>343</v>
      </c>
      <c r="B415" s="82">
        <v>0</v>
      </c>
      <c r="C415" s="82">
        <v>0</v>
      </c>
      <c r="D415" s="82"/>
    </row>
    <row r="416" spans="1:4" ht="14.25">
      <c r="A416" s="82" t="s">
        <v>344</v>
      </c>
      <c r="B416" s="82"/>
      <c r="C416" s="82">
        <v>0</v>
      </c>
      <c r="D416" s="82"/>
    </row>
    <row r="417" spans="1:4" ht="14.25">
      <c r="A417" s="82" t="s">
        <v>345</v>
      </c>
      <c r="B417" s="82"/>
      <c r="C417" s="82">
        <v>0</v>
      </c>
      <c r="D417" s="82"/>
    </row>
    <row r="418" spans="1:4" ht="14.25">
      <c r="A418" s="82" t="s">
        <v>346</v>
      </c>
      <c r="B418" s="82"/>
      <c r="C418" s="82">
        <v>0</v>
      </c>
      <c r="D418" s="82"/>
    </row>
    <row r="419" spans="1:4" ht="14.25">
      <c r="A419" s="82" t="s">
        <v>347</v>
      </c>
      <c r="B419" s="82"/>
      <c r="C419" s="82">
        <v>0</v>
      </c>
      <c r="D419" s="82"/>
    </row>
    <row r="420" spans="1:4" ht="14.25">
      <c r="A420" s="82" t="s">
        <v>348</v>
      </c>
      <c r="B420" s="82"/>
      <c r="C420" s="82">
        <v>0</v>
      </c>
      <c r="D420" s="82"/>
    </row>
    <row r="421" spans="1:4" ht="14.25">
      <c r="A421" s="82" t="s">
        <v>349</v>
      </c>
      <c r="B421" s="82"/>
      <c r="C421" s="82">
        <v>0</v>
      </c>
      <c r="D421" s="82"/>
    </row>
    <row r="422" spans="1:4" ht="14.25">
      <c r="A422" s="82" t="s">
        <v>350</v>
      </c>
      <c r="B422" s="82"/>
      <c r="C422" s="82">
        <v>0</v>
      </c>
      <c r="D422" s="82"/>
    </row>
    <row r="423" spans="1:4" ht="14.25">
      <c r="A423" s="82" t="s">
        <v>351</v>
      </c>
      <c r="B423" s="82">
        <v>0</v>
      </c>
      <c r="C423" s="82">
        <v>0</v>
      </c>
      <c r="D423" s="82"/>
    </row>
    <row r="424" spans="1:4" ht="14.25">
      <c r="A424" s="82" t="s">
        <v>344</v>
      </c>
      <c r="B424" s="82"/>
      <c r="C424" s="82">
        <v>0</v>
      </c>
      <c r="D424" s="82"/>
    </row>
    <row r="425" spans="1:4" ht="14.25">
      <c r="A425" s="82" t="s">
        <v>352</v>
      </c>
      <c r="B425" s="82"/>
      <c r="C425" s="82">
        <v>0</v>
      </c>
      <c r="D425" s="82"/>
    </row>
    <row r="426" spans="1:4" ht="14.25">
      <c r="A426" s="82" t="s">
        <v>353</v>
      </c>
      <c r="B426" s="82"/>
      <c r="C426" s="82">
        <v>0</v>
      </c>
      <c r="D426" s="82"/>
    </row>
    <row r="427" spans="1:4" ht="14.25">
      <c r="A427" s="82" t="s">
        <v>354</v>
      </c>
      <c r="B427" s="82"/>
      <c r="C427" s="82">
        <v>0</v>
      </c>
      <c r="D427" s="82"/>
    </row>
    <row r="428" spans="1:4" ht="14.25">
      <c r="A428" s="82" t="s">
        <v>355</v>
      </c>
      <c r="B428" s="82"/>
      <c r="C428" s="82">
        <v>0</v>
      </c>
      <c r="D428" s="82"/>
    </row>
    <row r="429" spans="1:4" ht="14.25">
      <c r="A429" s="82" t="s">
        <v>356</v>
      </c>
      <c r="B429" s="82">
        <v>1013</v>
      </c>
      <c r="C429" s="82">
        <v>703</v>
      </c>
      <c r="D429" s="82"/>
    </row>
    <row r="430" spans="1:4" ht="14.25">
      <c r="A430" s="82" t="s">
        <v>344</v>
      </c>
      <c r="B430" s="82"/>
      <c r="C430" s="82">
        <v>0</v>
      </c>
      <c r="D430" s="82"/>
    </row>
    <row r="431" spans="1:4" ht="14.25">
      <c r="A431" s="82" t="s">
        <v>357</v>
      </c>
      <c r="B431" s="82"/>
      <c r="C431" s="82">
        <v>0</v>
      </c>
      <c r="D431" s="82"/>
    </row>
    <row r="432" spans="1:4" ht="14.25">
      <c r="A432" s="82" t="s">
        <v>358</v>
      </c>
      <c r="B432" s="82">
        <v>1013</v>
      </c>
      <c r="C432" s="82">
        <v>703</v>
      </c>
      <c r="D432" s="82"/>
    </row>
    <row r="433" spans="1:4" ht="14.25">
      <c r="A433" s="82" t="s">
        <v>359</v>
      </c>
      <c r="B433" s="82">
        <v>0</v>
      </c>
      <c r="C433" s="82">
        <v>0</v>
      </c>
      <c r="D433" s="82"/>
    </row>
    <row r="434" spans="1:4" ht="14.25">
      <c r="A434" s="82" t="s">
        <v>344</v>
      </c>
      <c r="B434" s="82"/>
      <c r="C434" s="82">
        <v>0</v>
      </c>
      <c r="D434" s="82"/>
    </row>
    <row r="435" spans="1:4" ht="14.25">
      <c r="A435" s="82" t="s">
        <v>360</v>
      </c>
      <c r="B435" s="82"/>
      <c r="C435" s="82">
        <v>0</v>
      </c>
      <c r="D435" s="82"/>
    </row>
    <row r="436" spans="1:4" ht="14.25">
      <c r="A436" s="82" t="s">
        <v>361</v>
      </c>
      <c r="B436" s="82"/>
      <c r="C436" s="82">
        <v>0</v>
      </c>
      <c r="D436" s="82"/>
    </row>
    <row r="437" spans="1:4" ht="14.25">
      <c r="A437" s="82" t="s">
        <v>362</v>
      </c>
      <c r="B437" s="82"/>
      <c r="C437" s="82">
        <v>0</v>
      </c>
      <c r="D437" s="82"/>
    </row>
    <row r="438" spans="1:4" ht="14.25">
      <c r="A438" s="82" t="s">
        <v>363</v>
      </c>
      <c r="B438" s="82">
        <v>0</v>
      </c>
      <c r="C438" s="82">
        <v>0</v>
      </c>
      <c r="D438" s="82"/>
    </row>
    <row r="439" spans="1:4" ht="14.25">
      <c r="A439" s="82" t="s">
        <v>364</v>
      </c>
      <c r="B439" s="82"/>
      <c r="C439" s="82">
        <v>0</v>
      </c>
      <c r="D439" s="82"/>
    </row>
    <row r="440" spans="1:4" ht="14.25">
      <c r="A440" s="82" t="s">
        <v>365</v>
      </c>
      <c r="B440" s="82"/>
      <c r="C440" s="82">
        <v>0</v>
      </c>
      <c r="D440" s="82"/>
    </row>
    <row r="441" spans="1:4" ht="14.25">
      <c r="A441" s="82" t="s">
        <v>366</v>
      </c>
      <c r="B441" s="82"/>
      <c r="C441" s="82">
        <v>0</v>
      </c>
      <c r="D441" s="82"/>
    </row>
    <row r="442" spans="1:4" ht="14.25">
      <c r="A442" s="82" t="s">
        <v>367</v>
      </c>
      <c r="B442" s="82"/>
      <c r="C442" s="82">
        <v>0</v>
      </c>
      <c r="D442" s="82"/>
    </row>
    <row r="443" spans="1:4" ht="14.25">
      <c r="A443" s="82" t="s">
        <v>368</v>
      </c>
      <c r="B443" s="82">
        <v>22</v>
      </c>
      <c r="C443" s="82">
        <v>14</v>
      </c>
      <c r="D443" s="82"/>
    </row>
    <row r="444" spans="1:4" ht="14.25">
      <c r="A444" s="82" t="s">
        <v>344</v>
      </c>
      <c r="B444" s="82"/>
      <c r="C444" s="82">
        <v>0</v>
      </c>
      <c r="D444" s="82"/>
    </row>
    <row r="445" spans="1:4" ht="14.25">
      <c r="A445" s="82" t="s">
        <v>369</v>
      </c>
      <c r="B445" s="82"/>
      <c r="C445" s="82">
        <v>0</v>
      </c>
      <c r="D445" s="82"/>
    </row>
    <row r="446" spans="1:4" ht="14.25">
      <c r="A446" s="82" t="s">
        <v>370</v>
      </c>
      <c r="B446" s="82"/>
      <c r="C446" s="82">
        <v>0</v>
      </c>
      <c r="D446" s="82"/>
    </row>
    <row r="447" spans="1:4" ht="14.25">
      <c r="A447" s="82" t="s">
        <v>371</v>
      </c>
      <c r="B447" s="82"/>
      <c r="C447" s="82">
        <v>0</v>
      </c>
      <c r="D447" s="82"/>
    </row>
    <row r="448" spans="1:4" ht="14.25">
      <c r="A448" s="82" t="s">
        <v>372</v>
      </c>
      <c r="B448" s="82">
        <v>2</v>
      </c>
      <c r="C448" s="82">
        <v>0</v>
      </c>
      <c r="D448" s="82"/>
    </row>
    <row r="449" spans="1:4" ht="14.25">
      <c r="A449" s="82" t="s">
        <v>373</v>
      </c>
      <c r="B449" s="82">
        <v>20</v>
      </c>
      <c r="C449" s="82">
        <v>14</v>
      </c>
      <c r="D449" s="82"/>
    </row>
    <row r="450" spans="1:4" ht="14.25">
      <c r="A450" s="82" t="s">
        <v>374</v>
      </c>
      <c r="B450" s="82">
        <v>0</v>
      </c>
      <c r="C450" s="82">
        <v>0</v>
      </c>
      <c r="D450" s="82"/>
    </row>
    <row r="451" spans="1:4" ht="14.25">
      <c r="A451" s="82" t="s">
        <v>375</v>
      </c>
      <c r="B451" s="82"/>
      <c r="C451" s="82">
        <v>0</v>
      </c>
      <c r="D451" s="82"/>
    </row>
    <row r="452" spans="1:4" ht="14.25">
      <c r="A452" s="82" t="s">
        <v>376</v>
      </c>
      <c r="B452" s="82"/>
      <c r="C452" s="82">
        <v>0</v>
      </c>
      <c r="D452" s="82"/>
    </row>
    <row r="453" spans="1:4" ht="14.25">
      <c r="A453" s="82" t="s">
        <v>377</v>
      </c>
      <c r="B453" s="82"/>
      <c r="C453" s="82">
        <v>0</v>
      </c>
      <c r="D453" s="82"/>
    </row>
    <row r="454" spans="1:4" ht="14.25">
      <c r="A454" s="82" t="s">
        <v>378</v>
      </c>
      <c r="B454" s="82">
        <v>0</v>
      </c>
      <c r="C454" s="82">
        <v>0</v>
      </c>
      <c r="D454" s="82"/>
    </row>
    <row r="455" spans="1:4" ht="14.25">
      <c r="A455" s="82" t="s">
        <v>379</v>
      </c>
      <c r="B455" s="82"/>
      <c r="C455" s="82">
        <v>0</v>
      </c>
      <c r="D455" s="82"/>
    </row>
    <row r="456" spans="1:4" ht="14.25">
      <c r="A456" s="82" t="s">
        <v>380</v>
      </c>
      <c r="B456" s="82"/>
      <c r="C456" s="82">
        <v>0</v>
      </c>
      <c r="D456" s="82"/>
    </row>
    <row r="457" spans="1:4" ht="14.25">
      <c r="A457" s="82" t="s">
        <v>381</v>
      </c>
      <c r="B457" s="82"/>
      <c r="C457" s="82">
        <v>0</v>
      </c>
      <c r="D457" s="82"/>
    </row>
    <row r="458" spans="1:4" ht="14.25">
      <c r="A458" s="82" t="s">
        <v>382</v>
      </c>
      <c r="B458" s="82">
        <v>0</v>
      </c>
      <c r="C458" s="82">
        <v>0</v>
      </c>
      <c r="D458" s="82"/>
    </row>
    <row r="459" spans="1:4" ht="14.25">
      <c r="A459" s="82" t="s">
        <v>383</v>
      </c>
      <c r="B459" s="82"/>
      <c r="C459" s="82">
        <v>0</v>
      </c>
      <c r="D459" s="82"/>
    </row>
    <row r="460" spans="1:4" ht="14.25">
      <c r="A460" s="82" t="s">
        <v>384</v>
      </c>
      <c r="B460" s="82"/>
      <c r="C460" s="82">
        <v>0</v>
      </c>
      <c r="D460" s="82"/>
    </row>
    <row r="461" spans="1:4" ht="14.25">
      <c r="A461" s="82" t="s">
        <v>385</v>
      </c>
      <c r="B461" s="82"/>
      <c r="C461" s="82">
        <v>0</v>
      </c>
      <c r="D461" s="82"/>
    </row>
    <row r="462" spans="1:4" ht="14.25">
      <c r="A462" s="82" t="s">
        <v>386</v>
      </c>
      <c r="B462" s="82"/>
      <c r="C462" s="82">
        <v>0</v>
      </c>
      <c r="D462" s="82"/>
    </row>
    <row r="463" spans="1:4" ht="14.25">
      <c r="A463" s="82" t="s">
        <v>387</v>
      </c>
      <c r="B463" s="82">
        <v>4943</v>
      </c>
      <c r="C463" s="82">
        <f>2934+1800</f>
        <v>4734</v>
      </c>
      <c r="D463" s="82"/>
    </row>
    <row r="464" spans="1:4" ht="14.25">
      <c r="A464" s="82" t="s">
        <v>388</v>
      </c>
      <c r="B464" s="82">
        <v>2847</v>
      </c>
      <c r="C464" s="82">
        <f>1237+1800</f>
        <v>3037</v>
      </c>
      <c r="D464" s="82"/>
    </row>
    <row r="465" spans="1:4" ht="14.25">
      <c r="A465" s="82" t="s">
        <v>84</v>
      </c>
      <c r="B465" s="82">
        <v>125</v>
      </c>
      <c r="C465" s="82">
        <v>96</v>
      </c>
      <c r="D465" s="82"/>
    </row>
    <row r="466" spans="1:4" ht="14.25">
      <c r="A466" s="82" t="s">
        <v>85</v>
      </c>
      <c r="B466" s="82">
        <v>143</v>
      </c>
      <c r="C466" s="82">
        <v>121</v>
      </c>
      <c r="D466" s="82"/>
    </row>
    <row r="467" spans="1:4" ht="14.25">
      <c r="A467" s="82" t="s">
        <v>86</v>
      </c>
      <c r="B467" s="82"/>
      <c r="C467" s="82">
        <v>0</v>
      </c>
      <c r="D467" s="82"/>
    </row>
    <row r="468" spans="1:4" ht="14.25">
      <c r="A468" s="82" t="s">
        <v>389</v>
      </c>
      <c r="B468" s="82">
        <v>76</v>
      </c>
      <c r="C468" s="82">
        <v>87</v>
      </c>
      <c r="D468" s="82"/>
    </row>
    <row r="469" spans="1:4" ht="14.25">
      <c r="A469" s="82" t="s">
        <v>390</v>
      </c>
      <c r="B469" s="82">
        <v>73</v>
      </c>
      <c r="C469" s="82">
        <v>45</v>
      </c>
      <c r="D469" s="82"/>
    </row>
    <row r="470" spans="1:4" ht="14.25">
      <c r="A470" s="82" t="s">
        <v>391</v>
      </c>
      <c r="B470" s="82"/>
      <c r="C470" s="82">
        <v>0</v>
      </c>
      <c r="D470" s="82"/>
    </row>
    <row r="471" spans="1:4" ht="14.25">
      <c r="A471" s="82" t="s">
        <v>392</v>
      </c>
      <c r="B471" s="82">
        <v>201</v>
      </c>
      <c r="C471" s="82">
        <v>171</v>
      </c>
      <c r="D471" s="82"/>
    </row>
    <row r="472" spans="1:4" ht="14.25">
      <c r="A472" s="82" t="s">
        <v>393</v>
      </c>
      <c r="B472" s="82">
        <v>20</v>
      </c>
      <c r="C472" s="82">
        <v>19</v>
      </c>
      <c r="D472" s="82"/>
    </row>
    <row r="473" spans="1:4" ht="14.25">
      <c r="A473" s="82" t="s">
        <v>394</v>
      </c>
      <c r="B473" s="82">
        <v>247</v>
      </c>
      <c r="C473" s="82">
        <v>156</v>
      </c>
      <c r="D473" s="82"/>
    </row>
    <row r="474" spans="1:4" ht="14.25">
      <c r="A474" s="82" t="s">
        <v>395</v>
      </c>
      <c r="B474" s="82"/>
      <c r="C474" s="82">
        <v>0</v>
      </c>
      <c r="D474" s="82"/>
    </row>
    <row r="475" spans="1:4" ht="14.25">
      <c r="A475" s="82" t="s">
        <v>396</v>
      </c>
      <c r="B475" s="82">
        <v>9</v>
      </c>
      <c r="C475" s="82">
        <v>10</v>
      </c>
      <c r="D475" s="82"/>
    </row>
    <row r="476" spans="1:4" ht="14.25">
      <c r="A476" s="82" t="s">
        <v>397</v>
      </c>
      <c r="B476" s="82">
        <v>132</v>
      </c>
      <c r="C476" s="82">
        <v>136</v>
      </c>
      <c r="D476" s="82"/>
    </row>
    <row r="477" spans="1:4" ht="14.25">
      <c r="A477" s="82" t="s">
        <v>398</v>
      </c>
      <c r="B477" s="82">
        <v>318</v>
      </c>
      <c r="C477" s="82">
        <v>14</v>
      </c>
      <c r="D477" s="82"/>
    </row>
    <row r="478" spans="1:4" ht="14.25">
      <c r="A478" s="82" t="s">
        <v>399</v>
      </c>
      <c r="B478" s="82"/>
      <c r="C478" s="82">
        <v>0</v>
      </c>
      <c r="D478" s="82"/>
    </row>
    <row r="479" spans="1:4" ht="14.25">
      <c r="A479" s="82" t="s">
        <v>400</v>
      </c>
      <c r="B479" s="82">
        <v>1503</v>
      </c>
      <c r="C479" s="82">
        <f>382+1800</f>
        <v>2182</v>
      </c>
      <c r="D479" s="82"/>
    </row>
    <row r="480" spans="1:4" ht="14.25">
      <c r="A480" s="82" t="s">
        <v>401</v>
      </c>
      <c r="B480" s="82">
        <v>317</v>
      </c>
      <c r="C480" s="82">
        <v>468</v>
      </c>
      <c r="D480" s="82"/>
    </row>
    <row r="481" spans="1:4" ht="14.25">
      <c r="A481" s="82" t="s">
        <v>84</v>
      </c>
      <c r="B481" s="82">
        <v>102</v>
      </c>
      <c r="C481" s="82">
        <v>97</v>
      </c>
      <c r="D481" s="82"/>
    </row>
    <row r="482" spans="1:4" ht="14.25">
      <c r="A482" s="82" t="s">
        <v>85</v>
      </c>
      <c r="B482" s="82">
        <v>7</v>
      </c>
      <c r="C482" s="82">
        <v>7</v>
      </c>
      <c r="D482" s="82"/>
    </row>
    <row r="483" spans="1:4" ht="14.25">
      <c r="A483" s="82" t="s">
        <v>86</v>
      </c>
      <c r="B483" s="82"/>
      <c r="C483" s="82">
        <v>0</v>
      </c>
      <c r="D483" s="82"/>
    </row>
    <row r="484" spans="1:4" ht="14.25">
      <c r="A484" s="82" t="s">
        <v>402</v>
      </c>
      <c r="B484" s="82">
        <v>114</v>
      </c>
      <c r="C484" s="82">
        <v>280</v>
      </c>
      <c r="D484" s="82"/>
    </row>
    <row r="485" spans="1:4" ht="14.25">
      <c r="A485" s="82" t="s">
        <v>403</v>
      </c>
      <c r="B485" s="82">
        <v>90</v>
      </c>
      <c r="C485" s="82">
        <v>84</v>
      </c>
      <c r="D485" s="82"/>
    </row>
    <row r="486" spans="1:4" ht="14.25">
      <c r="A486" s="82" t="s">
        <v>404</v>
      </c>
      <c r="B486" s="82">
        <v>4</v>
      </c>
      <c r="C486" s="82">
        <v>0</v>
      </c>
      <c r="D486" s="82"/>
    </row>
    <row r="487" spans="1:4" ht="14.25">
      <c r="A487" s="82" t="s">
        <v>405</v>
      </c>
      <c r="B487" s="82"/>
      <c r="C487" s="82">
        <v>0</v>
      </c>
      <c r="D487" s="82"/>
    </row>
    <row r="488" spans="1:4" ht="14.25">
      <c r="A488" s="82" t="s">
        <v>406</v>
      </c>
      <c r="B488" s="82">
        <v>355</v>
      </c>
      <c r="C488" s="82">
        <v>152</v>
      </c>
      <c r="D488" s="82"/>
    </row>
    <row r="489" spans="1:4" ht="14.25">
      <c r="A489" s="82" t="s">
        <v>84</v>
      </c>
      <c r="B489" s="82"/>
      <c r="C489" s="82">
        <v>0</v>
      </c>
      <c r="D489" s="82"/>
    </row>
    <row r="490" spans="1:4" ht="14.25">
      <c r="A490" s="82" t="s">
        <v>85</v>
      </c>
      <c r="B490" s="82"/>
      <c r="C490" s="82">
        <v>0</v>
      </c>
      <c r="D490" s="82"/>
    </row>
    <row r="491" spans="1:4" ht="14.25">
      <c r="A491" s="82" t="s">
        <v>86</v>
      </c>
      <c r="B491" s="82"/>
      <c r="C491" s="82">
        <v>0</v>
      </c>
      <c r="D491" s="82"/>
    </row>
    <row r="492" spans="1:4" ht="14.25">
      <c r="A492" s="82" t="s">
        <v>407</v>
      </c>
      <c r="B492" s="82"/>
      <c r="C492" s="82">
        <v>0</v>
      </c>
      <c r="D492" s="82"/>
    </row>
    <row r="493" spans="1:4" ht="14.25">
      <c r="A493" s="82" t="s">
        <v>408</v>
      </c>
      <c r="B493" s="82"/>
      <c r="C493" s="82">
        <v>0</v>
      </c>
      <c r="D493" s="82"/>
    </row>
    <row r="494" spans="1:4" ht="14.25">
      <c r="A494" s="82" t="s">
        <v>409</v>
      </c>
      <c r="B494" s="82"/>
      <c r="C494" s="82">
        <v>0</v>
      </c>
      <c r="D494" s="82"/>
    </row>
    <row r="495" spans="1:4" ht="14.25">
      <c r="A495" s="82" t="s">
        <v>410</v>
      </c>
      <c r="B495" s="82">
        <v>114</v>
      </c>
      <c r="C495" s="82">
        <v>37</v>
      </c>
      <c r="D495" s="82"/>
    </row>
    <row r="496" spans="1:4" ht="14.25">
      <c r="A496" s="82" t="s">
        <v>411</v>
      </c>
      <c r="B496" s="82">
        <v>129</v>
      </c>
      <c r="C496" s="82">
        <v>115</v>
      </c>
      <c r="D496" s="82"/>
    </row>
    <row r="497" spans="1:4" ht="14.25">
      <c r="A497" s="82" t="s">
        <v>412</v>
      </c>
      <c r="B497" s="82"/>
      <c r="C497" s="82">
        <v>0</v>
      </c>
      <c r="D497" s="82"/>
    </row>
    <row r="498" spans="1:4" ht="14.25">
      <c r="A498" s="82" t="s">
        <v>413</v>
      </c>
      <c r="B498" s="82">
        <v>112</v>
      </c>
      <c r="C498" s="82">
        <v>0</v>
      </c>
      <c r="D498" s="82"/>
    </row>
    <row r="499" spans="1:4" ht="14.25">
      <c r="A499" s="82" t="s">
        <v>414</v>
      </c>
      <c r="B499" s="82">
        <v>48</v>
      </c>
      <c r="C499" s="82">
        <v>37</v>
      </c>
      <c r="D499" s="82"/>
    </row>
    <row r="500" spans="1:4" ht="14.25">
      <c r="A500" s="82" t="s">
        <v>84</v>
      </c>
      <c r="B500" s="82"/>
      <c r="C500" s="82">
        <v>0</v>
      </c>
      <c r="D500" s="82"/>
    </row>
    <row r="501" spans="1:4" ht="14.25">
      <c r="A501" s="82" t="s">
        <v>85</v>
      </c>
      <c r="B501" s="82"/>
      <c r="C501" s="82">
        <v>0</v>
      </c>
      <c r="D501" s="82"/>
    </row>
    <row r="502" spans="1:4" ht="14.25">
      <c r="A502" s="82" t="s">
        <v>86</v>
      </c>
      <c r="B502" s="82"/>
      <c r="C502" s="82">
        <v>0</v>
      </c>
      <c r="D502" s="82"/>
    </row>
    <row r="503" spans="1:4" ht="14.25">
      <c r="A503" s="82" t="s">
        <v>415</v>
      </c>
      <c r="B503" s="82"/>
      <c r="C503" s="82">
        <v>0</v>
      </c>
      <c r="D503" s="82"/>
    </row>
    <row r="504" spans="1:4" ht="14.25">
      <c r="A504" s="82" t="s">
        <v>416</v>
      </c>
      <c r="B504" s="82"/>
      <c r="C504" s="82">
        <v>0</v>
      </c>
      <c r="D504" s="82"/>
    </row>
    <row r="505" spans="1:4" ht="14.25">
      <c r="A505" s="82" t="s">
        <v>417</v>
      </c>
      <c r="B505" s="82"/>
      <c r="C505" s="82">
        <v>13</v>
      </c>
      <c r="D505" s="82"/>
    </row>
    <row r="506" spans="1:4" ht="14.25">
      <c r="A506" s="82" t="s">
        <v>418</v>
      </c>
      <c r="B506" s="82">
        <v>38</v>
      </c>
      <c r="C506" s="82">
        <v>24</v>
      </c>
      <c r="D506" s="82"/>
    </row>
    <row r="507" spans="1:4" ht="14.25">
      <c r="A507" s="82" t="s">
        <v>419</v>
      </c>
      <c r="B507" s="82">
        <v>10</v>
      </c>
      <c r="C507" s="82">
        <v>0</v>
      </c>
      <c r="D507" s="82"/>
    </row>
    <row r="508" spans="1:4" ht="14.25">
      <c r="A508" s="82" t="s">
        <v>420</v>
      </c>
      <c r="B508" s="82">
        <v>1003</v>
      </c>
      <c r="C508" s="82">
        <v>734</v>
      </c>
      <c r="D508" s="82"/>
    </row>
    <row r="509" spans="1:4" ht="14.25">
      <c r="A509" s="82" t="s">
        <v>84</v>
      </c>
      <c r="B509" s="82"/>
      <c r="C509" s="82">
        <v>0</v>
      </c>
      <c r="D509" s="82"/>
    </row>
    <row r="510" spans="1:4" ht="14.25">
      <c r="A510" s="82" t="s">
        <v>85</v>
      </c>
      <c r="B510" s="82">
        <v>26</v>
      </c>
      <c r="C510" s="82">
        <v>0</v>
      </c>
      <c r="D510" s="82"/>
    </row>
    <row r="511" spans="1:4" ht="14.25">
      <c r="A511" s="82" t="s">
        <v>86</v>
      </c>
      <c r="B511" s="82"/>
      <c r="C511" s="82">
        <v>0</v>
      </c>
      <c r="D511" s="82"/>
    </row>
    <row r="512" spans="1:4" ht="14.25">
      <c r="A512" s="82" t="s">
        <v>421</v>
      </c>
      <c r="B512" s="82"/>
      <c r="C512" s="82">
        <v>0</v>
      </c>
      <c r="D512" s="82"/>
    </row>
    <row r="513" spans="1:4" ht="14.25">
      <c r="A513" s="82" t="s">
        <v>422</v>
      </c>
      <c r="B513" s="82">
        <v>848</v>
      </c>
      <c r="C513" s="82">
        <v>734</v>
      </c>
      <c r="D513" s="82"/>
    </row>
    <row r="514" spans="1:4" ht="14.25">
      <c r="A514" s="82" t="s">
        <v>423</v>
      </c>
      <c r="B514" s="82"/>
      <c r="C514" s="82">
        <v>0</v>
      </c>
      <c r="D514" s="82"/>
    </row>
    <row r="515" spans="1:4" ht="14.25">
      <c r="A515" s="82" t="s">
        <v>424</v>
      </c>
      <c r="B515" s="82">
        <v>129</v>
      </c>
      <c r="C515" s="82">
        <v>0</v>
      </c>
      <c r="D515" s="82"/>
    </row>
    <row r="516" spans="1:4" ht="14.25">
      <c r="A516" s="82" t="s">
        <v>425</v>
      </c>
      <c r="B516" s="82">
        <v>373</v>
      </c>
      <c r="C516" s="82">
        <v>306</v>
      </c>
      <c r="D516" s="82"/>
    </row>
    <row r="517" spans="1:4" ht="14.25">
      <c r="A517" s="82" t="s">
        <v>426</v>
      </c>
      <c r="B517" s="82">
        <v>120</v>
      </c>
      <c r="C517" s="82">
        <v>0</v>
      </c>
      <c r="D517" s="82"/>
    </row>
    <row r="518" spans="1:4" ht="14.25">
      <c r="A518" s="82" t="s">
        <v>427</v>
      </c>
      <c r="B518" s="82"/>
      <c r="C518" s="82">
        <v>20</v>
      </c>
      <c r="D518" s="82"/>
    </row>
    <row r="519" spans="1:4" ht="14.25">
      <c r="A519" s="82" t="s">
        <v>428</v>
      </c>
      <c r="B519" s="82">
        <v>253</v>
      </c>
      <c r="C519" s="82">
        <v>286</v>
      </c>
      <c r="D519" s="82"/>
    </row>
    <row r="520" spans="1:4" ht="14.25">
      <c r="A520" s="82" t="s">
        <v>429</v>
      </c>
      <c r="B520" s="82">
        <v>52034</v>
      </c>
      <c r="C520" s="82">
        <f>55926+180</f>
        <v>56106</v>
      </c>
      <c r="D520" s="82"/>
    </row>
    <row r="521" spans="1:4" ht="14.25">
      <c r="A521" s="82" t="s">
        <v>430</v>
      </c>
      <c r="B521" s="82">
        <v>2612</v>
      </c>
      <c r="C521" s="82">
        <f>2404+180</f>
        <v>2584</v>
      </c>
      <c r="D521" s="82"/>
    </row>
    <row r="522" spans="1:4" ht="14.25">
      <c r="A522" s="82" t="s">
        <v>84</v>
      </c>
      <c r="B522" s="82">
        <v>182</v>
      </c>
      <c r="C522" s="82">
        <v>143</v>
      </c>
      <c r="D522" s="82"/>
    </row>
    <row r="523" spans="1:4" ht="14.25">
      <c r="A523" s="82" t="s">
        <v>85</v>
      </c>
      <c r="B523" s="82">
        <v>50</v>
      </c>
      <c r="C523" s="82">
        <v>30</v>
      </c>
      <c r="D523" s="82"/>
    </row>
    <row r="524" spans="1:4" ht="14.25">
      <c r="A524" s="82" t="s">
        <v>86</v>
      </c>
      <c r="B524" s="82"/>
      <c r="C524" s="82">
        <v>0</v>
      </c>
      <c r="D524" s="82"/>
    </row>
    <row r="525" spans="1:4" ht="14.25">
      <c r="A525" s="82" t="s">
        <v>431</v>
      </c>
      <c r="B525" s="82"/>
      <c r="C525" s="82">
        <v>0</v>
      </c>
      <c r="D525" s="82"/>
    </row>
    <row r="526" spans="1:4" ht="14.25">
      <c r="A526" s="82" t="s">
        <v>432</v>
      </c>
      <c r="B526" s="82">
        <v>11</v>
      </c>
      <c r="C526" s="82">
        <v>10</v>
      </c>
      <c r="D526" s="82"/>
    </row>
    <row r="527" spans="1:4" ht="14.25">
      <c r="A527" s="82" t="s">
        <v>433</v>
      </c>
      <c r="B527" s="82">
        <v>5</v>
      </c>
      <c r="C527" s="82">
        <v>12</v>
      </c>
      <c r="D527" s="82"/>
    </row>
    <row r="528" spans="1:4" ht="14.25">
      <c r="A528" s="82" t="s">
        <v>434</v>
      </c>
      <c r="B528" s="82">
        <v>72</v>
      </c>
      <c r="C528" s="82">
        <v>72</v>
      </c>
      <c r="D528" s="82"/>
    </row>
    <row r="529" spans="1:4" ht="14.25">
      <c r="A529" s="82" t="s">
        <v>125</v>
      </c>
      <c r="B529" s="82">
        <v>9</v>
      </c>
      <c r="C529" s="82">
        <v>5</v>
      </c>
      <c r="D529" s="82"/>
    </row>
    <row r="530" spans="1:4" ht="14.25">
      <c r="A530" s="82" t="s">
        <v>435</v>
      </c>
      <c r="B530" s="82">
        <v>1312</v>
      </c>
      <c r="C530" s="82">
        <v>1216</v>
      </c>
      <c r="D530" s="82"/>
    </row>
    <row r="531" spans="1:4" ht="14.25">
      <c r="A531" s="82" t="s">
        <v>436</v>
      </c>
      <c r="B531" s="82"/>
      <c r="C531" s="82">
        <v>0</v>
      </c>
      <c r="D531" s="82"/>
    </row>
    <row r="532" spans="1:4" ht="14.25">
      <c r="A532" s="82" t="s">
        <v>437</v>
      </c>
      <c r="B532" s="82"/>
      <c r="C532" s="82">
        <v>0</v>
      </c>
      <c r="D532" s="82"/>
    </row>
    <row r="533" spans="1:4" ht="14.25">
      <c r="A533" s="82" t="s">
        <v>438</v>
      </c>
      <c r="B533" s="82">
        <v>3</v>
      </c>
      <c r="C533" s="82">
        <v>3</v>
      </c>
      <c r="D533" s="82"/>
    </row>
    <row r="534" spans="1:4" ht="14.25">
      <c r="A534" s="82" t="s">
        <v>439</v>
      </c>
      <c r="B534" s="82">
        <v>968</v>
      </c>
      <c r="C534" s="82">
        <f>913+180</f>
        <v>1093</v>
      </c>
      <c r="D534" s="82"/>
    </row>
    <row r="535" spans="1:4" ht="14.25">
      <c r="A535" s="82" t="s">
        <v>440</v>
      </c>
      <c r="B535" s="82">
        <v>1141</v>
      </c>
      <c r="C535" s="82">
        <v>719</v>
      </c>
      <c r="D535" s="82"/>
    </row>
    <row r="536" spans="1:4" ht="14.25">
      <c r="A536" s="82" t="s">
        <v>84</v>
      </c>
      <c r="B536" s="82">
        <v>90</v>
      </c>
      <c r="C536" s="82">
        <v>85</v>
      </c>
      <c r="D536" s="82"/>
    </row>
    <row r="537" spans="1:4" ht="14.25">
      <c r="A537" s="82" t="s">
        <v>85</v>
      </c>
      <c r="B537" s="82"/>
      <c r="C537" s="82">
        <v>0</v>
      </c>
      <c r="D537" s="82"/>
    </row>
    <row r="538" spans="1:4" ht="14.25">
      <c r="A538" s="82" t="s">
        <v>86</v>
      </c>
      <c r="B538" s="82"/>
      <c r="C538" s="82">
        <v>0</v>
      </c>
      <c r="D538" s="82"/>
    </row>
    <row r="539" spans="1:4" ht="14.25">
      <c r="A539" s="82" t="s">
        <v>441</v>
      </c>
      <c r="B539" s="82"/>
      <c r="C539" s="82">
        <v>0</v>
      </c>
      <c r="D539" s="82"/>
    </row>
    <row r="540" spans="1:4" ht="14.25">
      <c r="A540" s="82" t="s">
        <v>442</v>
      </c>
      <c r="B540" s="82"/>
      <c r="C540" s="82">
        <v>0</v>
      </c>
      <c r="D540" s="82"/>
    </row>
    <row r="541" spans="1:4" ht="14.25">
      <c r="A541" s="82" t="s">
        <v>443</v>
      </c>
      <c r="B541" s="82">
        <v>213</v>
      </c>
      <c r="C541" s="82">
        <v>203</v>
      </c>
      <c r="D541" s="82"/>
    </row>
    <row r="542" spans="1:4" ht="14.25">
      <c r="A542" s="82" t="s">
        <v>444</v>
      </c>
      <c r="B542" s="82">
        <v>838</v>
      </c>
      <c r="C542" s="82">
        <v>431</v>
      </c>
      <c r="D542" s="82"/>
    </row>
    <row r="543" spans="1:4" ht="14.25">
      <c r="A543" s="82" t="s">
        <v>445</v>
      </c>
      <c r="B543" s="82">
        <v>0</v>
      </c>
      <c r="C543" s="82">
        <v>0</v>
      </c>
      <c r="D543" s="82"/>
    </row>
    <row r="544" spans="1:4" ht="14.25">
      <c r="A544" s="82" t="s">
        <v>446</v>
      </c>
      <c r="B544" s="82"/>
      <c r="C544" s="82">
        <v>0</v>
      </c>
      <c r="D544" s="82"/>
    </row>
    <row r="545" spans="1:4" ht="14.25">
      <c r="A545" s="82" t="s">
        <v>447</v>
      </c>
      <c r="B545" s="82">
        <v>23087</v>
      </c>
      <c r="C545" s="82">
        <v>25597</v>
      </c>
      <c r="D545" s="82"/>
    </row>
    <row r="546" spans="1:4" ht="14.25">
      <c r="A546" s="82" t="s">
        <v>448</v>
      </c>
      <c r="B546" s="82">
        <v>402</v>
      </c>
      <c r="C546" s="82">
        <v>336</v>
      </c>
      <c r="D546" s="82"/>
    </row>
    <row r="547" spans="1:4" ht="14.25">
      <c r="A547" s="82" t="s">
        <v>449</v>
      </c>
      <c r="B547" s="82"/>
      <c r="C547" s="82">
        <v>0</v>
      </c>
      <c r="D547" s="82"/>
    </row>
    <row r="548" spans="1:4" ht="14.25">
      <c r="A548" s="82" t="s">
        <v>450</v>
      </c>
      <c r="B548" s="82"/>
      <c r="C548" s="82">
        <v>0</v>
      </c>
      <c r="D548" s="82"/>
    </row>
    <row r="549" spans="1:4" ht="14.25">
      <c r="A549" s="82" t="s">
        <v>451</v>
      </c>
      <c r="B549" s="82">
        <v>10470</v>
      </c>
      <c r="C549" s="82">
        <v>8420</v>
      </c>
      <c r="D549" s="82"/>
    </row>
    <row r="550" spans="1:4" ht="14.25">
      <c r="A550" s="82" t="s">
        <v>452</v>
      </c>
      <c r="B550" s="82"/>
      <c r="C550" s="82">
        <v>878</v>
      </c>
      <c r="D550" s="82"/>
    </row>
    <row r="551" spans="1:4" ht="14.25">
      <c r="A551" s="82" t="s">
        <v>453</v>
      </c>
      <c r="B551" s="82">
        <v>10592</v>
      </c>
      <c r="C551" s="82">
        <v>14198</v>
      </c>
      <c r="D551" s="82"/>
    </row>
    <row r="552" spans="1:4" ht="14.25">
      <c r="A552" s="82" t="s">
        <v>454</v>
      </c>
      <c r="B552" s="82">
        <v>1623</v>
      </c>
      <c r="C552" s="82">
        <v>1765</v>
      </c>
      <c r="D552" s="82"/>
    </row>
    <row r="553" spans="1:4" ht="14.25">
      <c r="A553" s="82" t="s">
        <v>455</v>
      </c>
      <c r="B553" s="82">
        <v>0</v>
      </c>
      <c r="C553" s="82">
        <v>0</v>
      </c>
      <c r="D553" s="82"/>
    </row>
    <row r="554" spans="1:4" ht="14.25">
      <c r="A554" s="82" t="s">
        <v>456</v>
      </c>
      <c r="B554" s="82"/>
      <c r="C554" s="82">
        <v>0</v>
      </c>
      <c r="D554" s="82"/>
    </row>
    <row r="555" spans="1:4" ht="14.25">
      <c r="A555" s="82" t="s">
        <v>457</v>
      </c>
      <c r="B555" s="82"/>
      <c r="C555" s="82">
        <v>0</v>
      </c>
      <c r="D555" s="82"/>
    </row>
    <row r="556" spans="1:4" ht="14.25">
      <c r="A556" s="82" t="s">
        <v>458</v>
      </c>
      <c r="B556" s="82"/>
      <c r="C556" s="82">
        <v>0</v>
      </c>
      <c r="D556" s="82"/>
    </row>
    <row r="557" spans="1:4" ht="14.25">
      <c r="A557" s="82" t="s">
        <v>459</v>
      </c>
      <c r="B557" s="82">
        <v>1282</v>
      </c>
      <c r="C557" s="82">
        <v>807</v>
      </c>
      <c r="D557" s="82"/>
    </row>
    <row r="558" spans="1:4" ht="14.25">
      <c r="A558" s="82" t="s">
        <v>460</v>
      </c>
      <c r="B558" s="82"/>
      <c r="C558" s="82">
        <v>0</v>
      </c>
      <c r="D558" s="82"/>
    </row>
    <row r="559" spans="1:4" ht="14.25">
      <c r="A559" s="82" t="s">
        <v>461</v>
      </c>
      <c r="B559" s="82"/>
      <c r="C559" s="82">
        <v>0</v>
      </c>
      <c r="D559" s="82"/>
    </row>
    <row r="560" spans="1:4" ht="14.25">
      <c r="A560" s="82" t="s">
        <v>462</v>
      </c>
      <c r="B560" s="82"/>
      <c r="C560" s="82">
        <v>0</v>
      </c>
      <c r="D560" s="82"/>
    </row>
    <row r="561" spans="1:4" ht="14.25">
      <c r="A561" s="82" t="s">
        <v>463</v>
      </c>
      <c r="B561" s="82"/>
      <c r="C561" s="82">
        <v>0</v>
      </c>
      <c r="D561" s="82"/>
    </row>
    <row r="562" spans="1:4" ht="14.25">
      <c r="A562" s="82" t="s">
        <v>464</v>
      </c>
      <c r="B562" s="82"/>
      <c r="C562" s="82">
        <v>0</v>
      </c>
      <c r="D562" s="82"/>
    </row>
    <row r="563" spans="1:4" ht="14.25">
      <c r="A563" s="82" t="s">
        <v>465</v>
      </c>
      <c r="B563" s="82"/>
      <c r="C563" s="82">
        <v>0</v>
      </c>
      <c r="D563" s="82"/>
    </row>
    <row r="564" spans="1:4" ht="14.25">
      <c r="A564" s="82" t="s">
        <v>466</v>
      </c>
      <c r="B564" s="82"/>
      <c r="C564" s="82">
        <v>0</v>
      </c>
      <c r="D564" s="82"/>
    </row>
    <row r="565" spans="1:4" ht="14.25">
      <c r="A565" s="82" t="s">
        <v>467</v>
      </c>
      <c r="B565" s="82"/>
      <c r="C565" s="82">
        <v>0</v>
      </c>
      <c r="D565" s="82"/>
    </row>
    <row r="566" spans="1:4" ht="14.25">
      <c r="A566" s="82" t="s">
        <v>468</v>
      </c>
      <c r="B566" s="82">
        <v>1282</v>
      </c>
      <c r="C566" s="82">
        <v>807</v>
      </c>
      <c r="D566" s="82"/>
    </row>
    <row r="567" spans="1:4" ht="14.25">
      <c r="A567" s="82" t="s">
        <v>469</v>
      </c>
      <c r="B567" s="82">
        <v>3698</v>
      </c>
      <c r="C567" s="82">
        <v>3569</v>
      </c>
      <c r="D567" s="82"/>
    </row>
    <row r="568" spans="1:4" ht="14.25">
      <c r="A568" s="82" t="s">
        <v>470</v>
      </c>
      <c r="B568" s="82">
        <v>87</v>
      </c>
      <c r="C568" s="82">
        <v>0</v>
      </c>
      <c r="D568" s="82"/>
    </row>
    <row r="569" spans="1:4" ht="14.25">
      <c r="A569" s="82" t="s">
        <v>471</v>
      </c>
      <c r="B569" s="82"/>
      <c r="C569" s="82">
        <v>0</v>
      </c>
      <c r="D569" s="82"/>
    </row>
    <row r="570" spans="1:4" ht="14.25">
      <c r="A570" s="82" t="s">
        <v>472</v>
      </c>
      <c r="B570" s="82"/>
      <c r="C570" s="82">
        <v>0</v>
      </c>
      <c r="D570" s="82"/>
    </row>
    <row r="571" spans="1:4" ht="14.25">
      <c r="A571" s="82" t="s">
        <v>473</v>
      </c>
      <c r="B571" s="82"/>
      <c r="C571" s="82">
        <v>0</v>
      </c>
      <c r="D571" s="82"/>
    </row>
    <row r="572" spans="1:4" ht="14.25">
      <c r="A572" s="82" t="s">
        <v>474</v>
      </c>
      <c r="B572" s="82">
        <v>1040</v>
      </c>
      <c r="C572" s="82">
        <v>1100</v>
      </c>
      <c r="D572" s="82"/>
    </row>
    <row r="573" spans="1:4" ht="14.25">
      <c r="A573" s="82" t="s">
        <v>475</v>
      </c>
      <c r="B573" s="82"/>
      <c r="C573" s="82">
        <v>0</v>
      </c>
      <c r="D573" s="82"/>
    </row>
    <row r="574" spans="1:4" ht="14.25">
      <c r="A574" s="82" t="s">
        <v>476</v>
      </c>
      <c r="B574" s="82">
        <v>2571</v>
      </c>
      <c r="C574" s="82">
        <v>2469</v>
      </c>
      <c r="D574" s="82"/>
    </row>
    <row r="575" spans="1:4" ht="14.25">
      <c r="A575" s="82" t="s">
        <v>477</v>
      </c>
      <c r="B575" s="82">
        <v>401</v>
      </c>
      <c r="C575" s="82">
        <v>1746</v>
      </c>
      <c r="D575" s="82"/>
    </row>
    <row r="576" spans="1:4" ht="14.25">
      <c r="A576" s="82" t="s">
        <v>478</v>
      </c>
      <c r="B576" s="82">
        <v>182</v>
      </c>
      <c r="C576" s="82">
        <v>451</v>
      </c>
      <c r="D576" s="82"/>
    </row>
    <row r="577" spans="1:4" ht="14.25">
      <c r="A577" s="82" t="s">
        <v>479</v>
      </c>
      <c r="B577" s="82">
        <v>186</v>
      </c>
      <c r="C577" s="82">
        <v>179</v>
      </c>
      <c r="D577" s="82"/>
    </row>
    <row r="578" spans="1:4" ht="14.25">
      <c r="A578" s="82" t="s">
        <v>480</v>
      </c>
      <c r="B578" s="82">
        <v>10</v>
      </c>
      <c r="C578" s="82">
        <v>10</v>
      </c>
      <c r="D578" s="82"/>
    </row>
    <row r="579" spans="1:4" ht="14.25">
      <c r="A579" s="82" t="s">
        <v>481</v>
      </c>
      <c r="B579" s="82"/>
      <c r="C579" s="82">
        <v>0</v>
      </c>
      <c r="D579" s="82"/>
    </row>
    <row r="580" spans="1:4" ht="14.25">
      <c r="A580" s="82" t="s">
        <v>482</v>
      </c>
      <c r="B580" s="82">
        <v>2</v>
      </c>
      <c r="C580" s="82">
        <v>0</v>
      </c>
      <c r="D580" s="82"/>
    </row>
    <row r="581" spans="1:4" ht="14.25">
      <c r="A581" s="82" t="s">
        <v>483</v>
      </c>
      <c r="B581" s="82">
        <v>21</v>
      </c>
      <c r="C581" s="82">
        <v>1106</v>
      </c>
      <c r="D581" s="82"/>
    </row>
    <row r="582" spans="1:4" ht="14.25">
      <c r="A582" s="82" t="s">
        <v>484</v>
      </c>
      <c r="B582" s="82">
        <v>187</v>
      </c>
      <c r="C582" s="82">
        <v>215</v>
      </c>
      <c r="D582" s="82"/>
    </row>
    <row r="583" spans="1:4" ht="14.25">
      <c r="A583" s="82" t="s">
        <v>485</v>
      </c>
      <c r="B583" s="82">
        <v>91</v>
      </c>
      <c r="C583" s="82">
        <v>53</v>
      </c>
      <c r="D583" s="82"/>
    </row>
    <row r="584" spans="1:4" ht="14.25">
      <c r="A584" s="82" t="s">
        <v>486</v>
      </c>
      <c r="B584" s="82">
        <v>96</v>
      </c>
      <c r="C584" s="82">
        <v>0</v>
      </c>
      <c r="D584" s="82"/>
    </row>
    <row r="585" spans="1:4" ht="14.25">
      <c r="A585" s="82" t="s">
        <v>487</v>
      </c>
      <c r="B585" s="82"/>
      <c r="C585" s="82">
        <v>0</v>
      </c>
      <c r="D585" s="82"/>
    </row>
    <row r="586" spans="1:4" ht="14.25">
      <c r="A586" s="82" t="s">
        <v>488</v>
      </c>
      <c r="B586" s="82"/>
      <c r="C586" s="82">
        <v>0</v>
      </c>
      <c r="D586" s="82"/>
    </row>
    <row r="587" spans="1:4" ht="14.25">
      <c r="A587" s="82" t="s">
        <v>489</v>
      </c>
      <c r="B587" s="82"/>
      <c r="C587" s="82">
        <v>0</v>
      </c>
      <c r="D587" s="82"/>
    </row>
    <row r="588" spans="1:4" ht="14.25">
      <c r="A588" s="82" t="s">
        <v>490</v>
      </c>
      <c r="B588" s="82"/>
      <c r="C588" s="82">
        <v>162</v>
      </c>
      <c r="D588" s="82"/>
    </row>
    <row r="589" spans="1:4" ht="14.25">
      <c r="A589" s="82" t="s">
        <v>491</v>
      </c>
      <c r="B589" s="82"/>
      <c r="C589" s="82">
        <v>0</v>
      </c>
      <c r="D589" s="82"/>
    </row>
    <row r="590" spans="1:4" ht="14.25">
      <c r="A590" s="82" t="s">
        <v>492</v>
      </c>
      <c r="B590" s="82">
        <v>1158</v>
      </c>
      <c r="C590" s="82">
        <v>2039</v>
      </c>
      <c r="D590" s="82"/>
    </row>
    <row r="591" spans="1:4" ht="14.25">
      <c r="A591" s="82" t="s">
        <v>84</v>
      </c>
      <c r="B591" s="82">
        <v>86</v>
      </c>
      <c r="C591" s="82">
        <v>96</v>
      </c>
      <c r="D591" s="82"/>
    </row>
    <row r="592" spans="1:4" ht="14.25">
      <c r="A592" s="82" t="s">
        <v>85</v>
      </c>
      <c r="B592" s="82">
        <v>10</v>
      </c>
      <c r="C592" s="82">
        <v>10</v>
      </c>
      <c r="D592" s="82"/>
    </row>
    <row r="593" spans="1:4" ht="14.25">
      <c r="A593" s="82" t="s">
        <v>86</v>
      </c>
      <c r="B593" s="82">
        <v>149</v>
      </c>
      <c r="C593" s="82">
        <v>148</v>
      </c>
      <c r="D593" s="82"/>
    </row>
    <row r="594" spans="1:4" ht="14.25">
      <c r="A594" s="82" t="s">
        <v>493</v>
      </c>
      <c r="B594" s="82">
        <v>63</v>
      </c>
      <c r="C594" s="82">
        <v>64</v>
      </c>
      <c r="D594" s="82"/>
    </row>
    <row r="595" spans="1:4" ht="14.25">
      <c r="A595" s="82" t="s">
        <v>494</v>
      </c>
      <c r="B595" s="82">
        <v>35</v>
      </c>
      <c r="C595" s="82">
        <v>922</v>
      </c>
      <c r="D595" s="82"/>
    </row>
    <row r="596" spans="1:4" ht="14.25">
      <c r="A596" s="82" t="s">
        <v>495</v>
      </c>
      <c r="B596" s="82"/>
      <c r="C596" s="82">
        <v>0</v>
      </c>
      <c r="D596" s="82"/>
    </row>
    <row r="597" spans="1:4" ht="14.25">
      <c r="A597" s="82" t="s">
        <v>496</v>
      </c>
      <c r="B597" s="82">
        <v>332</v>
      </c>
      <c r="C597" s="82">
        <v>321</v>
      </c>
      <c r="D597" s="82"/>
    </row>
    <row r="598" spans="1:4" ht="14.25">
      <c r="A598" s="82" t="s">
        <v>497</v>
      </c>
      <c r="B598" s="82">
        <v>483</v>
      </c>
      <c r="C598" s="82">
        <v>478</v>
      </c>
      <c r="D598" s="82"/>
    </row>
    <row r="599" spans="1:4" ht="14.25">
      <c r="A599" s="82" t="s">
        <v>498</v>
      </c>
      <c r="B599" s="82">
        <v>9</v>
      </c>
      <c r="C599" s="82">
        <v>69</v>
      </c>
      <c r="D599" s="82"/>
    </row>
    <row r="600" spans="1:4" ht="14.25">
      <c r="A600" s="82" t="s">
        <v>84</v>
      </c>
      <c r="B600" s="82">
        <v>9</v>
      </c>
      <c r="C600" s="82">
        <v>50</v>
      </c>
      <c r="D600" s="82"/>
    </row>
    <row r="601" spans="1:4" ht="14.25">
      <c r="A601" s="82" t="s">
        <v>85</v>
      </c>
      <c r="B601" s="82"/>
      <c r="C601" s="82">
        <v>8</v>
      </c>
      <c r="D601" s="82"/>
    </row>
    <row r="602" spans="1:4" ht="14.25">
      <c r="A602" s="82" t="s">
        <v>86</v>
      </c>
      <c r="B602" s="82"/>
      <c r="C602" s="82">
        <v>4</v>
      </c>
      <c r="D602" s="82"/>
    </row>
    <row r="603" spans="1:4" ht="14.25">
      <c r="A603" s="82" t="s">
        <v>499</v>
      </c>
      <c r="B603" s="82"/>
      <c r="C603" s="82">
        <v>7</v>
      </c>
      <c r="D603" s="82"/>
    </row>
    <row r="604" spans="1:4" ht="14.25">
      <c r="A604" s="82" t="s">
        <v>500</v>
      </c>
      <c r="B604" s="82">
        <v>2847</v>
      </c>
      <c r="C604" s="82">
        <v>3153</v>
      </c>
      <c r="D604" s="82"/>
    </row>
    <row r="605" spans="1:4" ht="14.25">
      <c r="A605" s="82" t="s">
        <v>501</v>
      </c>
      <c r="B605" s="82">
        <v>500</v>
      </c>
      <c r="C605" s="82">
        <v>500</v>
      </c>
      <c r="D605" s="82"/>
    </row>
    <row r="606" spans="1:4" ht="14.25">
      <c r="A606" s="82" t="s">
        <v>502</v>
      </c>
      <c r="B606" s="82">
        <v>2347</v>
      </c>
      <c r="C606" s="82">
        <v>2653</v>
      </c>
      <c r="D606" s="82"/>
    </row>
    <row r="607" spans="1:4" ht="14.25">
      <c r="A607" s="82" t="s">
        <v>503</v>
      </c>
      <c r="B607" s="82">
        <v>710</v>
      </c>
      <c r="C607" s="82">
        <v>580</v>
      </c>
      <c r="D607" s="82"/>
    </row>
    <row r="608" spans="1:4" ht="14.25">
      <c r="A608" s="82" t="s">
        <v>504</v>
      </c>
      <c r="B608" s="82">
        <v>684</v>
      </c>
      <c r="C608" s="82">
        <v>480</v>
      </c>
      <c r="D608" s="82"/>
    </row>
    <row r="609" spans="1:4" ht="14.25">
      <c r="A609" s="82" t="s">
        <v>505</v>
      </c>
      <c r="B609" s="82">
        <v>26</v>
      </c>
      <c r="C609" s="82">
        <v>100</v>
      </c>
      <c r="D609" s="82"/>
    </row>
    <row r="610" spans="1:4" ht="14.25">
      <c r="A610" s="82" t="s">
        <v>506</v>
      </c>
      <c r="B610" s="82">
        <v>1057</v>
      </c>
      <c r="C610" s="82">
        <v>1009</v>
      </c>
      <c r="D610" s="82"/>
    </row>
    <row r="611" spans="1:4" ht="14.25">
      <c r="A611" s="82" t="s">
        <v>507</v>
      </c>
      <c r="B611" s="82"/>
      <c r="C611" s="82">
        <v>0</v>
      </c>
      <c r="D611" s="82"/>
    </row>
    <row r="612" spans="1:4" ht="14.25">
      <c r="A612" s="82" t="s">
        <v>508</v>
      </c>
      <c r="B612" s="82">
        <v>1057</v>
      </c>
      <c r="C612" s="82">
        <v>1009</v>
      </c>
      <c r="D612" s="82"/>
    </row>
    <row r="613" spans="1:4" ht="14.25">
      <c r="A613" s="82" t="s">
        <v>509</v>
      </c>
      <c r="B613" s="82">
        <v>0</v>
      </c>
      <c r="C613" s="82">
        <v>0</v>
      </c>
      <c r="D613" s="82"/>
    </row>
    <row r="614" spans="1:4" ht="14.25">
      <c r="A614" s="82" t="s">
        <v>510</v>
      </c>
      <c r="B614" s="82"/>
      <c r="C614" s="82">
        <v>0</v>
      </c>
      <c r="D614" s="82"/>
    </row>
    <row r="615" spans="1:4" ht="14.25">
      <c r="A615" s="82" t="s">
        <v>511</v>
      </c>
      <c r="B615" s="82"/>
      <c r="C615" s="82">
        <v>0</v>
      </c>
      <c r="D615" s="82"/>
    </row>
    <row r="616" spans="1:4" ht="14.25">
      <c r="A616" s="82" t="s">
        <v>512</v>
      </c>
      <c r="B616" s="82">
        <v>0</v>
      </c>
      <c r="C616" s="82">
        <v>0</v>
      </c>
      <c r="D616" s="82"/>
    </row>
    <row r="617" spans="1:4" ht="14.25">
      <c r="A617" s="82" t="s">
        <v>513</v>
      </c>
      <c r="B617" s="82"/>
      <c r="C617" s="82">
        <v>0</v>
      </c>
      <c r="D617" s="82"/>
    </row>
    <row r="618" spans="1:4" ht="14.25">
      <c r="A618" s="82" t="s">
        <v>514</v>
      </c>
      <c r="B618" s="82"/>
      <c r="C618" s="82">
        <v>0</v>
      </c>
      <c r="D618" s="82"/>
    </row>
    <row r="619" spans="1:4" ht="14.25">
      <c r="A619" s="82" t="s">
        <v>515</v>
      </c>
      <c r="B619" s="82">
        <v>13207</v>
      </c>
      <c r="C619" s="82">
        <v>13121</v>
      </c>
      <c r="D619" s="82"/>
    </row>
    <row r="620" spans="1:4" ht="14.25">
      <c r="A620" s="82" t="s">
        <v>516</v>
      </c>
      <c r="B620" s="82">
        <v>263</v>
      </c>
      <c r="C620" s="82">
        <v>0</v>
      </c>
      <c r="D620" s="82"/>
    </row>
    <row r="621" spans="1:4" ht="14.25">
      <c r="A621" s="82" t="s">
        <v>517</v>
      </c>
      <c r="B621" s="82">
        <v>12944</v>
      </c>
      <c r="C621" s="82">
        <v>13121</v>
      </c>
      <c r="D621" s="82"/>
    </row>
    <row r="622" spans="1:4" ht="14.25">
      <c r="A622" s="82" t="s">
        <v>518</v>
      </c>
      <c r="B622" s="82"/>
      <c r="C622" s="82">
        <v>0</v>
      </c>
      <c r="D622" s="82"/>
    </row>
    <row r="623" spans="1:4" ht="14.25">
      <c r="A623" s="82" t="s">
        <v>519</v>
      </c>
      <c r="B623" s="82">
        <v>20</v>
      </c>
      <c r="C623" s="82">
        <v>0</v>
      </c>
      <c r="D623" s="82"/>
    </row>
    <row r="624" spans="1:4" ht="14.25">
      <c r="A624" s="82" t="s">
        <v>520</v>
      </c>
      <c r="B624" s="82">
        <v>20</v>
      </c>
      <c r="C624" s="82">
        <v>0</v>
      </c>
      <c r="D624" s="82"/>
    </row>
    <row r="625" spans="1:4" ht="14.25">
      <c r="A625" s="82" t="s">
        <v>521</v>
      </c>
      <c r="B625" s="82"/>
      <c r="C625" s="82">
        <v>0</v>
      </c>
      <c r="D625" s="82"/>
    </row>
    <row r="626" spans="1:4" ht="14.25">
      <c r="A626" s="82" t="s">
        <v>522</v>
      </c>
      <c r="B626" s="82"/>
      <c r="C626" s="82">
        <v>0</v>
      </c>
      <c r="D626" s="82"/>
    </row>
    <row r="627" spans="1:4" ht="14.25">
      <c r="A627" s="82" t="s">
        <v>523</v>
      </c>
      <c r="B627" s="82"/>
      <c r="C627" s="82">
        <v>0</v>
      </c>
      <c r="D627" s="82"/>
    </row>
    <row r="628" spans="1:4" ht="14.25">
      <c r="A628" s="82" t="s">
        <v>524</v>
      </c>
      <c r="B628" s="82">
        <v>618</v>
      </c>
      <c r="C628" s="82">
        <v>898</v>
      </c>
      <c r="D628" s="82"/>
    </row>
    <row r="629" spans="1:4" ht="14.25">
      <c r="A629" s="82" t="s">
        <v>84</v>
      </c>
      <c r="B629" s="82"/>
      <c r="C629" s="82">
        <v>126</v>
      </c>
      <c r="D629" s="82"/>
    </row>
    <row r="630" spans="1:4" ht="14.25">
      <c r="A630" s="82" t="s">
        <v>85</v>
      </c>
      <c r="B630" s="82">
        <v>40</v>
      </c>
      <c r="C630" s="82">
        <v>28</v>
      </c>
      <c r="D630" s="82"/>
    </row>
    <row r="631" spans="1:4" ht="14.25">
      <c r="A631" s="82" t="s">
        <v>86</v>
      </c>
      <c r="B631" s="82"/>
      <c r="C631" s="82">
        <v>0</v>
      </c>
      <c r="D631" s="82"/>
    </row>
    <row r="632" spans="1:4" ht="14.25">
      <c r="A632" s="82" t="s">
        <v>525</v>
      </c>
      <c r="B632" s="82">
        <v>21</v>
      </c>
      <c r="C632" s="82">
        <v>29</v>
      </c>
      <c r="D632" s="82"/>
    </row>
    <row r="633" spans="1:4" ht="14.25">
      <c r="A633" s="82" t="s">
        <v>526</v>
      </c>
      <c r="B633" s="82"/>
      <c r="C633" s="82">
        <v>0</v>
      </c>
      <c r="D633" s="82"/>
    </row>
    <row r="634" spans="1:4" ht="14.25">
      <c r="A634" s="82" t="s">
        <v>93</v>
      </c>
      <c r="B634" s="82"/>
      <c r="C634" s="82">
        <v>209</v>
      </c>
      <c r="D634" s="82"/>
    </row>
    <row r="635" spans="1:4" ht="14.25">
      <c r="A635" s="82" t="s">
        <v>527</v>
      </c>
      <c r="B635" s="82">
        <v>557</v>
      </c>
      <c r="C635" s="82">
        <v>506</v>
      </c>
      <c r="D635" s="82"/>
    </row>
    <row r="636" spans="1:4" ht="14.25">
      <c r="A636" s="82" t="s">
        <v>528</v>
      </c>
      <c r="B636" s="82">
        <v>0</v>
      </c>
      <c r="C636" s="82">
        <v>0</v>
      </c>
      <c r="D636" s="82"/>
    </row>
    <row r="637" spans="1:4" ht="14.25">
      <c r="A637" s="82" t="s">
        <v>529</v>
      </c>
      <c r="B637" s="82"/>
      <c r="C637" s="82">
        <v>0</v>
      </c>
      <c r="D637" s="82"/>
    </row>
    <row r="638" spans="1:4" ht="14.25">
      <c r="A638" s="82" t="s">
        <v>530</v>
      </c>
      <c r="B638" s="82"/>
      <c r="C638" s="82">
        <v>0</v>
      </c>
      <c r="D638" s="82"/>
    </row>
    <row r="639" spans="1:4" ht="14.25">
      <c r="A639" s="82" t="s">
        <v>531</v>
      </c>
      <c r="B639" s="82"/>
      <c r="C639" s="82">
        <v>0</v>
      </c>
      <c r="D639" s="82"/>
    </row>
    <row r="640" spans="1:4" ht="14.25">
      <c r="A640" s="82" t="s">
        <v>532</v>
      </c>
      <c r="B640" s="82">
        <v>22510</v>
      </c>
      <c r="C640" s="82">
        <f>22662-1300</f>
        <v>21362</v>
      </c>
      <c r="D640" s="82"/>
    </row>
    <row r="641" spans="1:4" ht="14.25">
      <c r="A641" s="82" t="s">
        <v>533</v>
      </c>
      <c r="B641" s="82">
        <v>1059</v>
      </c>
      <c r="C641" s="82">
        <v>1068</v>
      </c>
      <c r="D641" s="82"/>
    </row>
    <row r="642" spans="1:4" ht="14.25">
      <c r="A642" s="82" t="s">
        <v>84</v>
      </c>
      <c r="B642" s="82">
        <v>262</v>
      </c>
      <c r="C642" s="82">
        <v>208</v>
      </c>
      <c r="D642" s="82"/>
    </row>
    <row r="643" spans="1:4" ht="14.25">
      <c r="A643" s="82" t="s">
        <v>85</v>
      </c>
      <c r="B643" s="82">
        <v>400</v>
      </c>
      <c r="C643" s="82">
        <v>347</v>
      </c>
      <c r="D643" s="82"/>
    </row>
    <row r="644" spans="1:4" ht="14.25">
      <c r="A644" s="82" t="s">
        <v>86</v>
      </c>
      <c r="B644" s="82"/>
      <c r="C644" s="82">
        <v>0</v>
      </c>
      <c r="D644" s="82"/>
    </row>
    <row r="645" spans="1:4" ht="14.25">
      <c r="A645" s="82" t="s">
        <v>534</v>
      </c>
      <c r="B645" s="82">
        <v>397</v>
      </c>
      <c r="C645" s="82">
        <v>513</v>
      </c>
      <c r="D645" s="82"/>
    </row>
    <row r="646" spans="1:4" ht="14.25">
      <c r="A646" s="82" t="s">
        <v>535</v>
      </c>
      <c r="B646" s="82">
        <v>3363</v>
      </c>
      <c r="C646" s="82">
        <f>3200-1300</f>
        <v>1900</v>
      </c>
      <c r="D646" s="82"/>
    </row>
    <row r="647" spans="1:4" ht="14.25">
      <c r="A647" s="82" t="s">
        <v>536</v>
      </c>
      <c r="B647" s="82">
        <v>2445</v>
      </c>
      <c r="C647" s="82">
        <f>2737-1300</f>
        <v>1437</v>
      </c>
      <c r="D647" s="82"/>
    </row>
    <row r="648" spans="1:4" ht="14.25">
      <c r="A648" s="82" t="s">
        <v>537</v>
      </c>
      <c r="B648" s="82">
        <v>207</v>
      </c>
      <c r="C648" s="82">
        <v>20</v>
      </c>
      <c r="D648" s="82"/>
    </row>
    <row r="649" spans="1:4" ht="14.25">
      <c r="A649" s="82" t="s">
        <v>538</v>
      </c>
      <c r="B649" s="82"/>
      <c r="C649" s="82">
        <v>0</v>
      </c>
      <c r="D649" s="82"/>
    </row>
    <row r="650" spans="1:4" ht="14.25">
      <c r="A650" s="82" t="s">
        <v>539</v>
      </c>
      <c r="B650" s="82"/>
      <c r="C650" s="82">
        <v>0</v>
      </c>
      <c r="D650" s="82"/>
    </row>
    <row r="651" spans="1:4" ht="14.25">
      <c r="A651" s="82" t="s">
        <v>540</v>
      </c>
      <c r="B651" s="82"/>
      <c r="C651" s="82">
        <v>0</v>
      </c>
      <c r="D651" s="82"/>
    </row>
    <row r="652" spans="1:4" ht="14.25">
      <c r="A652" s="82" t="s">
        <v>541</v>
      </c>
      <c r="B652" s="82">
        <v>494</v>
      </c>
      <c r="C652" s="82">
        <v>443</v>
      </c>
      <c r="D652" s="82"/>
    </row>
    <row r="653" spans="1:4" ht="14.25">
      <c r="A653" s="82" t="s">
        <v>542</v>
      </c>
      <c r="B653" s="82"/>
      <c r="C653" s="82">
        <v>0</v>
      </c>
      <c r="D653" s="82"/>
    </row>
    <row r="654" spans="1:4" ht="14.25">
      <c r="A654" s="82" t="s">
        <v>543</v>
      </c>
      <c r="B654" s="82"/>
      <c r="C654" s="82">
        <v>0</v>
      </c>
      <c r="D654" s="82"/>
    </row>
    <row r="655" spans="1:4" ht="14.25">
      <c r="A655" s="82" t="s">
        <v>544</v>
      </c>
      <c r="B655" s="82"/>
      <c r="C655" s="82">
        <v>0</v>
      </c>
      <c r="D655" s="82"/>
    </row>
    <row r="656" spans="1:4" ht="14.25">
      <c r="A656" s="82" t="s">
        <v>545</v>
      </c>
      <c r="B656" s="82"/>
      <c r="C656" s="82">
        <v>0</v>
      </c>
      <c r="D656" s="82"/>
    </row>
    <row r="657" spans="1:4" ht="14.25">
      <c r="A657" s="82" t="s">
        <v>546</v>
      </c>
      <c r="B657" s="82"/>
      <c r="C657" s="82">
        <v>0</v>
      </c>
      <c r="D657" s="82"/>
    </row>
    <row r="658" spans="1:4" ht="14.25">
      <c r="A658" s="82" t="s">
        <v>547</v>
      </c>
      <c r="B658" s="82"/>
      <c r="C658" s="82">
        <v>0</v>
      </c>
      <c r="D658" s="82"/>
    </row>
    <row r="659" spans="1:4" ht="14.25">
      <c r="A659" s="82" t="s">
        <v>548</v>
      </c>
      <c r="B659" s="82">
        <v>217</v>
      </c>
      <c r="C659" s="82">
        <v>0</v>
      </c>
      <c r="D659" s="82"/>
    </row>
    <row r="660" spans="1:4" ht="14.25">
      <c r="A660" s="82" t="s">
        <v>549</v>
      </c>
      <c r="B660" s="82">
        <v>2691</v>
      </c>
      <c r="C660" s="82">
        <v>2802</v>
      </c>
      <c r="D660" s="82"/>
    </row>
    <row r="661" spans="1:4" ht="14.25">
      <c r="A661" s="82" t="s">
        <v>550</v>
      </c>
      <c r="B661" s="82"/>
      <c r="C661" s="82">
        <v>0</v>
      </c>
      <c r="D661" s="82"/>
    </row>
    <row r="662" spans="1:4" ht="14.25">
      <c r="A662" s="82" t="s">
        <v>551</v>
      </c>
      <c r="B662" s="82">
        <v>2477</v>
      </c>
      <c r="C662" s="82">
        <v>2207</v>
      </c>
      <c r="D662" s="82"/>
    </row>
    <row r="663" spans="1:4" ht="14.25">
      <c r="A663" s="82" t="s">
        <v>552</v>
      </c>
      <c r="B663" s="82">
        <v>214</v>
      </c>
      <c r="C663" s="82">
        <v>595</v>
      </c>
      <c r="D663" s="82"/>
    </row>
    <row r="664" spans="1:4" ht="14.25">
      <c r="A664" s="82" t="s">
        <v>553</v>
      </c>
      <c r="B664" s="82">
        <v>4974</v>
      </c>
      <c r="C664" s="82">
        <v>4564</v>
      </c>
      <c r="D664" s="82"/>
    </row>
    <row r="665" spans="1:4" ht="14.25">
      <c r="A665" s="82" t="s">
        <v>554</v>
      </c>
      <c r="B665" s="82">
        <v>498</v>
      </c>
      <c r="C665" s="82">
        <v>240</v>
      </c>
      <c r="D665" s="82"/>
    </row>
    <row r="666" spans="1:4" ht="14.25">
      <c r="A666" s="82" t="s">
        <v>555</v>
      </c>
      <c r="B666" s="82">
        <v>299</v>
      </c>
      <c r="C666" s="82">
        <v>196</v>
      </c>
      <c r="D666" s="82"/>
    </row>
    <row r="667" spans="1:4" ht="14.25">
      <c r="A667" s="82" t="s">
        <v>556</v>
      </c>
      <c r="B667" s="82">
        <v>39</v>
      </c>
      <c r="C667" s="82">
        <v>0</v>
      </c>
      <c r="D667" s="82"/>
    </row>
    <row r="668" spans="1:4" ht="14.25">
      <c r="A668" s="82" t="s">
        <v>557</v>
      </c>
      <c r="B668" s="82"/>
      <c r="C668" s="82">
        <v>0</v>
      </c>
      <c r="D668" s="82"/>
    </row>
    <row r="669" spans="1:4" ht="14.25">
      <c r="A669" s="82" t="s">
        <v>558</v>
      </c>
      <c r="B669" s="82"/>
      <c r="C669" s="82">
        <v>0</v>
      </c>
      <c r="D669" s="82"/>
    </row>
    <row r="670" spans="1:4" ht="14.25">
      <c r="A670" s="82" t="s">
        <v>559</v>
      </c>
      <c r="B670" s="82"/>
      <c r="C670" s="82">
        <v>0</v>
      </c>
      <c r="D670" s="82"/>
    </row>
    <row r="671" spans="1:4" ht="14.25">
      <c r="A671" s="82" t="s">
        <v>560</v>
      </c>
      <c r="B671" s="82"/>
      <c r="C671" s="82">
        <v>0</v>
      </c>
      <c r="D671" s="82"/>
    </row>
    <row r="672" spans="1:4" ht="14.25">
      <c r="A672" s="82" t="s">
        <v>561</v>
      </c>
      <c r="B672" s="82">
        <v>3611</v>
      </c>
      <c r="C672" s="82">
        <v>4086</v>
      </c>
      <c r="D672" s="82"/>
    </row>
    <row r="673" spans="1:4" ht="14.25">
      <c r="A673" s="82" t="s">
        <v>562</v>
      </c>
      <c r="B673" s="82">
        <v>275</v>
      </c>
      <c r="C673" s="82">
        <v>42</v>
      </c>
      <c r="D673" s="82"/>
    </row>
    <row r="674" spans="1:4" ht="14.25">
      <c r="A674" s="82" t="s">
        <v>563</v>
      </c>
      <c r="B674" s="82"/>
      <c r="C674" s="82">
        <v>0</v>
      </c>
      <c r="D674" s="82"/>
    </row>
    <row r="675" spans="1:4" ht="14.25">
      <c r="A675" s="82" t="s">
        <v>564</v>
      </c>
      <c r="B675" s="82">
        <v>252</v>
      </c>
      <c r="C675" s="82">
        <v>0</v>
      </c>
      <c r="D675" s="82"/>
    </row>
    <row r="676" spans="1:4" ht="14.25">
      <c r="A676" s="82" t="s">
        <v>565</v>
      </c>
      <c r="B676" s="82">
        <v>6</v>
      </c>
      <c r="C676" s="82">
        <v>0</v>
      </c>
      <c r="D676" s="82"/>
    </row>
    <row r="677" spans="1:4" ht="14.25">
      <c r="A677" s="82" t="s">
        <v>566</v>
      </c>
      <c r="B677" s="82">
        <v>6</v>
      </c>
      <c r="C677" s="82">
        <v>0</v>
      </c>
      <c r="D677" s="82"/>
    </row>
    <row r="678" spans="1:4" ht="14.25">
      <c r="A678" s="82" t="s">
        <v>567</v>
      </c>
      <c r="B678" s="82"/>
      <c r="C678" s="82">
        <v>0</v>
      </c>
      <c r="D678" s="82"/>
    </row>
    <row r="679" spans="1:4" ht="14.25">
      <c r="A679" s="82" t="s">
        <v>568</v>
      </c>
      <c r="B679" s="82">
        <v>1587</v>
      </c>
      <c r="C679" s="82">
        <v>2418</v>
      </c>
      <c r="D679" s="82"/>
    </row>
    <row r="680" spans="1:4" ht="14.25">
      <c r="A680" s="82" t="s">
        <v>569</v>
      </c>
      <c r="B680" s="82"/>
      <c r="C680" s="82">
        <v>0</v>
      </c>
      <c r="D680" s="82"/>
    </row>
    <row r="681" spans="1:4" ht="14.25">
      <c r="A681" s="82" t="s">
        <v>570</v>
      </c>
      <c r="B681" s="82"/>
      <c r="C681" s="82">
        <v>0</v>
      </c>
      <c r="D681" s="82"/>
    </row>
    <row r="682" spans="1:4" ht="14.25">
      <c r="A682" s="82" t="s">
        <v>571</v>
      </c>
      <c r="B682" s="82">
        <v>1587</v>
      </c>
      <c r="C682" s="82">
        <v>2418</v>
      </c>
      <c r="D682" s="82"/>
    </row>
    <row r="683" spans="1:4" ht="14.25">
      <c r="A683" s="82" t="s">
        <v>572</v>
      </c>
      <c r="B683" s="82">
        <v>2793</v>
      </c>
      <c r="C683" s="82">
        <v>2804</v>
      </c>
      <c r="D683" s="82"/>
    </row>
    <row r="684" spans="1:4" ht="14.25">
      <c r="A684" s="82" t="s">
        <v>573</v>
      </c>
      <c r="B684" s="82">
        <v>500</v>
      </c>
      <c r="C684" s="82">
        <v>491</v>
      </c>
      <c r="D684" s="82"/>
    </row>
    <row r="685" spans="1:4" ht="14.25">
      <c r="A685" s="82" t="s">
        <v>574</v>
      </c>
      <c r="B685" s="82">
        <v>2293</v>
      </c>
      <c r="C685" s="82">
        <v>2313</v>
      </c>
      <c r="D685" s="82"/>
    </row>
    <row r="686" spans="1:4" ht="14.25">
      <c r="A686" s="82" t="s">
        <v>575</v>
      </c>
      <c r="B686" s="82"/>
      <c r="C686" s="82">
        <v>0</v>
      </c>
      <c r="D686" s="82"/>
    </row>
    <row r="687" spans="1:4" ht="14.25">
      <c r="A687" s="82" t="s">
        <v>576</v>
      </c>
      <c r="B687" s="82"/>
      <c r="C687" s="82">
        <v>0</v>
      </c>
      <c r="D687" s="82"/>
    </row>
    <row r="688" spans="1:4" ht="14.25">
      <c r="A688" s="82" t="s">
        <v>577</v>
      </c>
      <c r="B688" s="82">
        <v>4371</v>
      </c>
      <c r="C688" s="82">
        <v>4567</v>
      </c>
      <c r="D688" s="82"/>
    </row>
    <row r="689" spans="1:4" ht="14.25">
      <c r="A689" s="82" t="s">
        <v>578</v>
      </c>
      <c r="B689" s="82"/>
      <c r="C689" s="82">
        <v>0</v>
      </c>
      <c r="D689" s="82"/>
    </row>
    <row r="690" spans="1:4" ht="14.25">
      <c r="A690" s="82" t="s">
        <v>579</v>
      </c>
      <c r="B690" s="82">
        <v>4371</v>
      </c>
      <c r="C690" s="82">
        <v>4442</v>
      </c>
      <c r="D690" s="82"/>
    </row>
    <row r="691" spans="1:4" ht="14.25">
      <c r="A691" s="82" t="s">
        <v>580</v>
      </c>
      <c r="B691" s="82"/>
      <c r="C691" s="82">
        <v>125</v>
      </c>
      <c r="D691" s="82"/>
    </row>
    <row r="692" spans="1:4" ht="14.25">
      <c r="A692" s="82" t="s">
        <v>581</v>
      </c>
      <c r="B692" s="82">
        <v>1046</v>
      </c>
      <c r="C692" s="82">
        <v>865</v>
      </c>
      <c r="D692" s="82"/>
    </row>
    <row r="693" spans="1:4" ht="14.25">
      <c r="A693" s="82" t="s">
        <v>582</v>
      </c>
      <c r="B693" s="82">
        <v>1046</v>
      </c>
      <c r="C693" s="82">
        <v>865</v>
      </c>
      <c r="D693" s="82"/>
    </row>
    <row r="694" spans="1:4" ht="14.25">
      <c r="A694" s="82" t="s">
        <v>583</v>
      </c>
      <c r="B694" s="82"/>
      <c r="C694" s="82">
        <v>0</v>
      </c>
      <c r="D694" s="82"/>
    </row>
    <row r="695" spans="1:4" ht="14.25">
      <c r="A695" s="82" t="s">
        <v>584</v>
      </c>
      <c r="B695" s="82"/>
      <c r="C695" s="82">
        <v>0</v>
      </c>
      <c r="D695" s="82"/>
    </row>
    <row r="696" spans="1:4" ht="14.25">
      <c r="A696" s="82" t="s">
        <v>585</v>
      </c>
      <c r="B696" s="82">
        <v>86</v>
      </c>
      <c r="C696" s="82">
        <v>83</v>
      </c>
      <c r="D696" s="82"/>
    </row>
    <row r="697" spans="1:4" ht="14.25">
      <c r="A697" s="82" t="s">
        <v>586</v>
      </c>
      <c r="B697" s="82">
        <v>86</v>
      </c>
      <c r="C697" s="82">
        <v>83</v>
      </c>
      <c r="D697" s="82"/>
    </row>
    <row r="698" spans="1:4" ht="14.25">
      <c r="A698" s="82" t="s">
        <v>587</v>
      </c>
      <c r="B698" s="82"/>
      <c r="C698" s="82">
        <v>0</v>
      </c>
      <c r="D698" s="82"/>
    </row>
    <row r="699" spans="1:4" ht="14.25">
      <c r="A699" s="82" t="s">
        <v>588</v>
      </c>
      <c r="B699" s="82">
        <v>14</v>
      </c>
      <c r="C699" s="82">
        <v>228</v>
      </c>
      <c r="D699" s="82"/>
    </row>
    <row r="700" spans="1:4" ht="14.25">
      <c r="A700" s="82" t="s">
        <v>84</v>
      </c>
      <c r="B700" s="82"/>
      <c r="C700" s="82">
        <v>223</v>
      </c>
      <c r="D700" s="82"/>
    </row>
    <row r="701" spans="1:4" ht="14.25">
      <c r="A701" s="82" t="s">
        <v>85</v>
      </c>
      <c r="B701" s="82">
        <v>10</v>
      </c>
      <c r="C701" s="82">
        <v>5</v>
      </c>
      <c r="D701" s="82"/>
    </row>
    <row r="702" spans="1:4" ht="14.25">
      <c r="A702" s="82" t="s">
        <v>86</v>
      </c>
      <c r="B702" s="82"/>
      <c r="C702" s="82">
        <v>0</v>
      </c>
      <c r="D702" s="82"/>
    </row>
    <row r="703" spans="1:4" ht="14.25">
      <c r="A703" s="82" t="s">
        <v>125</v>
      </c>
      <c r="B703" s="82"/>
      <c r="C703" s="82">
        <v>0</v>
      </c>
      <c r="D703" s="82"/>
    </row>
    <row r="704" spans="1:4" ht="14.25">
      <c r="A704" s="82" t="s">
        <v>589</v>
      </c>
      <c r="B704" s="82"/>
      <c r="C704" s="82">
        <v>0</v>
      </c>
      <c r="D704" s="82"/>
    </row>
    <row r="705" spans="1:4" ht="14.25">
      <c r="A705" s="82" t="s">
        <v>590</v>
      </c>
      <c r="B705" s="82"/>
      <c r="C705" s="82">
        <v>0</v>
      </c>
      <c r="D705" s="82"/>
    </row>
    <row r="706" spans="1:4" ht="14.25">
      <c r="A706" s="82" t="s">
        <v>93</v>
      </c>
      <c r="B706" s="82"/>
      <c r="C706" s="82">
        <v>0</v>
      </c>
      <c r="D706" s="82"/>
    </row>
    <row r="707" spans="1:4" ht="14.25">
      <c r="A707" s="82" t="s">
        <v>591</v>
      </c>
      <c r="B707" s="82">
        <v>4</v>
      </c>
      <c r="C707" s="82">
        <v>0</v>
      </c>
      <c r="D707" s="82"/>
    </row>
    <row r="708" spans="1:4" ht="14.25">
      <c r="A708" s="82" t="s">
        <v>592</v>
      </c>
      <c r="B708" s="82">
        <v>0</v>
      </c>
      <c r="C708" s="82">
        <v>63</v>
      </c>
      <c r="D708" s="82"/>
    </row>
    <row r="709" spans="1:4" ht="14.25">
      <c r="A709" s="82" t="s">
        <v>593</v>
      </c>
      <c r="B709" s="82"/>
      <c r="C709" s="82">
        <v>63</v>
      </c>
      <c r="D709" s="82"/>
    </row>
    <row r="710" spans="1:4" ht="14.25">
      <c r="A710" s="82" t="s">
        <v>594</v>
      </c>
      <c r="B710" s="82">
        <v>520</v>
      </c>
      <c r="C710" s="82">
        <v>0</v>
      </c>
      <c r="D710" s="82"/>
    </row>
    <row r="711" spans="1:4" ht="14.25">
      <c r="A711" s="82" t="s">
        <v>595</v>
      </c>
      <c r="B711" s="82">
        <v>520</v>
      </c>
      <c r="C711" s="82">
        <v>0</v>
      </c>
      <c r="D711" s="82"/>
    </row>
    <row r="712" spans="1:4" ht="14.25">
      <c r="A712" s="82" t="s">
        <v>596</v>
      </c>
      <c r="B712" s="82">
        <v>4605</v>
      </c>
      <c r="C712" s="82">
        <v>2164</v>
      </c>
      <c r="D712" s="82"/>
    </row>
    <row r="713" spans="1:4" ht="14.25">
      <c r="A713" s="82" t="s">
        <v>597</v>
      </c>
      <c r="B713" s="82">
        <v>875</v>
      </c>
      <c r="C713" s="82">
        <v>785</v>
      </c>
      <c r="D713" s="82"/>
    </row>
    <row r="714" spans="1:4" ht="14.25">
      <c r="A714" s="82" t="s">
        <v>84</v>
      </c>
      <c r="B714" s="82">
        <v>97</v>
      </c>
      <c r="C714" s="82">
        <v>102</v>
      </c>
      <c r="D714" s="82"/>
    </row>
    <row r="715" spans="1:4" ht="14.25">
      <c r="A715" s="82" t="s">
        <v>85</v>
      </c>
      <c r="B715" s="82">
        <v>730</v>
      </c>
      <c r="C715" s="82">
        <v>661</v>
      </c>
      <c r="D715" s="82"/>
    </row>
    <row r="716" spans="1:4" ht="14.25">
      <c r="A716" s="82" t="s">
        <v>86</v>
      </c>
      <c r="B716" s="82"/>
      <c r="C716" s="82">
        <v>0</v>
      </c>
      <c r="D716" s="82"/>
    </row>
    <row r="717" spans="1:4" ht="14.25">
      <c r="A717" s="82" t="s">
        <v>598</v>
      </c>
      <c r="B717" s="82"/>
      <c r="C717" s="82">
        <v>0</v>
      </c>
      <c r="D717" s="82"/>
    </row>
    <row r="718" spans="1:4" ht="14.25">
      <c r="A718" s="82" t="s">
        <v>599</v>
      </c>
      <c r="B718" s="82">
        <v>18</v>
      </c>
      <c r="C718" s="82">
        <v>0</v>
      </c>
      <c r="D718" s="82"/>
    </row>
    <row r="719" spans="1:4" ht="14.25">
      <c r="A719" s="82" t="s">
        <v>600</v>
      </c>
      <c r="B719" s="82"/>
      <c r="C719" s="82">
        <v>0</v>
      </c>
      <c r="D719" s="82"/>
    </row>
    <row r="720" spans="1:4" ht="14.25">
      <c r="A720" s="82" t="s">
        <v>601</v>
      </c>
      <c r="B720" s="82"/>
      <c r="C720" s="82">
        <v>0</v>
      </c>
      <c r="D720" s="82"/>
    </row>
    <row r="721" spans="1:4" ht="14.25">
      <c r="A721" s="82" t="s">
        <v>602</v>
      </c>
      <c r="B721" s="82"/>
      <c r="C721" s="82">
        <v>0</v>
      </c>
      <c r="D721" s="82"/>
    </row>
    <row r="722" spans="1:4" ht="14.25">
      <c r="A722" s="82" t="s">
        <v>603</v>
      </c>
      <c r="B722" s="82">
        <v>30</v>
      </c>
      <c r="C722" s="82">
        <v>22</v>
      </c>
      <c r="D722" s="82"/>
    </row>
    <row r="723" spans="1:4" ht="14.25">
      <c r="A723" s="82" t="s">
        <v>604</v>
      </c>
      <c r="B723" s="82">
        <v>36</v>
      </c>
      <c r="C723" s="82">
        <v>30</v>
      </c>
      <c r="D723" s="82"/>
    </row>
    <row r="724" spans="1:4" ht="14.25">
      <c r="A724" s="82" t="s">
        <v>605</v>
      </c>
      <c r="B724" s="82"/>
      <c r="C724" s="82">
        <v>0</v>
      </c>
      <c r="D724" s="82"/>
    </row>
    <row r="725" spans="1:4" ht="14.25">
      <c r="A725" s="82" t="s">
        <v>606</v>
      </c>
      <c r="B725" s="82"/>
      <c r="C725" s="82">
        <v>0</v>
      </c>
      <c r="D725" s="82"/>
    </row>
    <row r="726" spans="1:4" ht="14.25">
      <c r="A726" s="82" t="s">
        <v>607</v>
      </c>
      <c r="B726" s="82">
        <v>36</v>
      </c>
      <c r="C726" s="82">
        <v>30</v>
      </c>
      <c r="D726" s="82"/>
    </row>
    <row r="727" spans="1:4" ht="14.25">
      <c r="A727" s="82" t="s">
        <v>608</v>
      </c>
      <c r="B727" s="82">
        <v>2537</v>
      </c>
      <c r="C727" s="82">
        <v>92</v>
      </c>
      <c r="D727" s="82"/>
    </row>
    <row r="728" spans="1:4" ht="14.25">
      <c r="A728" s="82" t="s">
        <v>609</v>
      </c>
      <c r="B728" s="82">
        <v>1229</v>
      </c>
      <c r="C728" s="82">
        <v>75</v>
      </c>
      <c r="D728" s="82"/>
    </row>
    <row r="729" spans="1:4" ht="14.25">
      <c r="A729" s="82" t="s">
        <v>610</v>
      </c>
      <c r="B729" s="82">
        <v>1049</v>
      </c>
      <c r="C729" s="82">
        <v>12</v>
      </c>
      <c r="D729" s="82"/>
    </row>
    <row r="730" spans="1:4" ht="14.25">
      <c r="A730" s="82" t="s">
        <v>611</v>
      </c>
      <c r="B730" s="82"/>
      <c r="C730" s="82">
        <v>0</v>
      </c>
      <c r="D730" s="82"/>
    </row>
    <row r="731" spans="1:4" ht="14.25">
      <c r="A731" s="82" t="s">
        <v>612</v>
      </c>
      <c r="B731" s="82"/>
      <c r="C731" s="82">
        <v>0</v>
      </c>
      <c r="D731" s="82"/>
    </row>
    <row r="732" spans="1:4" ht="14.25">
      <c r="A732" s="82" t="s">
        <v>613</v>
      </c>
      <c r="B732" s="82"/>
      <c r="C732" s="82">
        <v>0</v>
      </c>
      <c r="D732" s="82"/>
    </row>
    <row r="733" spans="1:4" ht="14.25">
      <c r="A733" s="82" t="s">
        <v>614</v>
      </c>
      <c r="B733" s="82"/>
      <c r="C733" s="82">
        <v>0</v>
      </c>
      <c r="D733" s="82"/>
    </row>
    <row r="734" spans="1:4" ht="14.25">
      <c r="A734" s="82" t="s">
        <v>615</v>
      </c>
      <c r="B734" s="82">
        <v>259</v>
      </c>
      <c r="C734" s="82">
        <v>5</v>
      </c>
      <c r="D734" s="82"/>
    </row>
    <row r="735" spans="1:4" ht="14.25">
      <c r="A735" s="82" t="s">
        <v>616</v>
      </c>
      <c r="B735" s="82">
        <v>0</v>
      </c>
      <c r="C735" s="82">
        <v>0</v>
      </c>
      <c r="D735" s="82"/>
    </row>
    <row r="736" spans="1:4" ht="14.25">
      <c r="A736" s="82" t="s">
        <v>617</v>
      </c>
      <c r="B736" s="82"/>
      <c r="C736" s="82">
        <v>0</v>
      </c>
      <c r="D736" s="82"/>
    </row>
    <row r="737" spans="1:4" ht="14.25">
      <c r="A737" s="82" t="s">
        <v>618</v>
      </c>
      <c r="B737" s="82"/>
      <c r="C737" s="82">
        <v>0</v>
      </c>
      <c r="D737" s="82"/>
    </row>
    <row r="738" spans="1:4" ht="14.25">
      <c r="A738" s="82" t="s">
        <v>619</v>
      </c>
      <c r="B738" s="82"/>
      <c r="C738" s="82">
        <v>0</v>
      </c>
      <c r="D738" s="82"/>
    </row>
    <row r="739" spans="1:4" ht="14.25">
      <c r="A739" s="82" t="s">
        <v>620</v>
      </c>
      <c r="B739" s="82"/>
      <c r="C739" s="82">
        <v>0</v>
      </c>
      <c r="D739" s="82"/>
    </row>
    <row r="740" spans="1:4" ht="14.25">
      <c r="A740" s="82" t="s">
        <v>621</v>
      </c>
      <c r="B740" s="82">
        <v>0</v>
      </c>
      <c r="C740" s="82">
        <v>0</v>
      </c>
      <c r="D740" s="82"/>
    </row>
    <row r="741" spans="1:4" ht="14.25">
      <c r="A741" s="82" t="s">
        <v>622</v>
      </c>
      <c r="B741" s="82"/>
      <c r="C741" s="82">
        <v>0</v>
      </c>
      <c r="D741" s="82"/>
    </row>
    <row r="742" spans="1:4" ht="14.25">
      <c r="A742" s="82" t="s">
        <v>623</v>
      </c>
      <c r="B742" s="82"/>
      <c r="C742" s="82">
        <v>0</v>
      </c>
      <c r="D742" s="82"/>
    </row>
    <row r="743" spans="1:4" ht="14.25">
      <c r="A743" s="82" t="s">
        <v>624</v>
      </c>
      <c r="B743" s="82"/>
      <c r="C743" s="82">
        <v>0</v>
      </c>
      <c r="D743" s="82"/>
    </row>
    <row r="744" spans="1:4" ht="14.25">
      <c r="A744" s="82" t="s">
        <v>625</v>
      </c>
      <c r="B744" s="82"/>
      <c r="C744" s="82">
        <v>0</v>
      </c>
      <c r="D744" s="82"/>
    </row>
    <row r="745" spans="1:4" ht="14.25">
      <c r="A745" s="82" t="s">
        <v>626</v>
      </c>
      <c r="B745" s="82"/>
      <c r="C745" s="82">
        <v>0</v>
      </c>
      <c r="D745" s="82"/>
    </row>
    <row r="746" spans="1:4" ht="14.25">
      <c r="A746" s="82" t="s">
        <v>627</v>
      </c>
      <c r="B746" s="82"/>
      <c r="C746" s="82">
        <v>0</v>
      </c>
      <c r="D746" s="82"/>
    </row>
    <row r="747" spans="1:4" ht="14.25">
      <c r="A747" s="82" t="s">
        <v>628</v>
      </c>
      <c r="B747" s="82">
        <v>0</v>
      </c>
      <c r="C747" s="82">
        <v>0</v>
      </c>
      <c r="D747" s="82"/>
    </row>
    <row r="748" spans="1:4" ht="14.25">
      <c r="A748" s="82" t="s">
        <v>629</v>
      </c>
      <c r="B748" s="82"/>
      <c r="C748" s="82">
        <v>0</v>
      </c>
      <c r="D748" s="82"/>
    </row>
    <row r="749" spans="1:4" ht="14.25">
      <c r="A749" s="82" t="s">
        <v>630</v>
      </c>
      <c r="B749" s="82"/>
      <c r="C749" s="82">
        <v>0</v>
      </c>
      <c r="D749" s="82"/>
    </row>
    <row r="750" spans="1:4" ht="14.25">
      <c r="A750" s="82" t="s">
        <v>631</v>
      </c>
      <c r="B750" s="82"/>
      <c r="C750" s="82">
        <v>0</v>
      </c>
      <c r="D750" s="82"/>
    </row>
    <row r="751" spans="1:4" ht="14.25">
      <c r="A751" s="82" t="s">
        <v>632</v>
      </c>
      <c r="B751" s="82"/>
      <c r="C751" s="82">
        <v>0</v>
      </c>
      <c r="D751" s="82"/>
    </row>
    <row r="752" spans="1:4" ht="14.25">
      <c r="A752" s="82" t="s">
        <v>633</v>
      </c>
      <c r="B752" s="82"/>
      <c r="C752" s="82">
        <v>0</v>
      </c>
      <c r="D752" s="82"/>
    </row>
    <row r="753" spans="1:4" ht="14.25">
      <c r="A753" s="82" t="s">
        <v>634</v>
      </c>
      <c r="B753" s="82">
        <v>0</v>
      </c>
      <c r="C753" s="82">
        <v>0</v>
      </c>
      <c r="D753" s="82"/>
    </row>
    <row r="754" spans="1:4" ht="14.25">
      <c r="A754" s="82" t="s">
        <v>635</v>
      </c>
      <c r="B754" s="82"/>
      <c r="C754" s="82">
        <v>0</v>
      </c>
      <c r="D754" s="82"/>
    </row>
    <row r="755" spans="1:4" ht="14.25">
      <c r="A755" s="82" t="s">
        <v>636</v>
      </c>
      <c r="B755" s="82"/>
      <c r="C755" s="82">
        <v>0</v>
      </c>
      <c r="D755" s="82"/>
    </row>
    <row r="756" spans="1:4" ht="14.25">
      <c r="A756" s="82" t="s">
        <v>637</v>
      </c>
      <c r="B756" s="82">
        <v>0</v>
      </c>
      <c r="C756" s="82">
        <v>0</v>
      </c>
      <c r="D756" s="82"/>
    </row>
    <row r="757" spans="1:4" ht="14.25">
      <c r="A757" s="82" t="s">
        <v>638</v>
      </c>
      <c r="B757" s="82"/>
      <c r="C757" s="82">
        <v>0</v>
      </c>
      <c r="D757" s="82"/>
    </row>
    <row r="758" spans="1:4" ht="14.25">
      <c r="A758" s="82" t="s">
        <v>639</v>
      </c>
      <c r="B758" s="82"/>
      <c r="C758" s="82">
        <v>0</v>
      </c>
      <c r="D758" s="82"/>
    </row>
    <row r="759" spans="1:4" ht="14.25">
      <c r="A759" s="82" t="s">
        <v>640</v>
      </c>
      <c r="B759" s="82"/>
      <c r="C759" s="82">
        <v>0</v>
      </c>
      <c r="D759" s="82"/>
    </row>
    <row r="760" spans="1:4" ht="14.25">
      <c r="A760" s="82" t="s">
        <v>641</v>
      </c>
      <c r="B760" s="82">
        <v>1080</v>
      </c>
      <c r="C760" s="82">
        <v>1123</v>
      </c>
      <c r="D760" s="82"/>
    </row>
    <row r="761" spans="1:4" ht="14.25">
      <c r="A761" s="82" t="s">
        <v>642</v>
      </c>
      <c r="B761" s="82">
        <v>0</v>
      </c>
      <c r="C761" s="82">
        <v>0</v>
      </c>
      <c r="D761" s="82"/>
    </row>
    <row r="762" spans="1:4" ht="14.25">
      <c r="A762" s="82" t="s">
        <v>643</v>
      </c>
      <c r="B762" s="82"/>
      <c r="C762" s="82">
        <v>0</v>
      </c>
      <c r="D762" s="82"/>
    </row>
    <row r="763" spans="1:4" ht="14.25">
      <c r="A763" s="82" t="s">
        <v>644</v>
      </c>
      <c r="B763" s="82"/>
      <c r="C763" s="82">
        <v>0</v>
      </c>
      <c r="D763" s="82"/>
    </row>
    <row r="764" spans="1:4" ht="14.25">
      <c r="A764" s="82" t="s">
        <v>645</v>
      </c>
      <c r="B764" s="82"/>
      <c r="C764" s="82">
        <v>0</v>
      </c>
      <c r="D764" s="82"/>
    </row>
    <row r="765" spans="1:4" ht="14.25">
      <c r="A765" s="82" t="s">
        <v>646</v>
      </c>
      <c r="B765" s="82"/>
      <c r="C765" s="82">
        <v>0</v>
      </c>
      <c r="D765" s="82"/>
    </row>
    <row r="766" spans="1:4" ht="14.25">
      <c r="A766" s="82" t="s">
        <v>647</v>
      </c>
      <c r="B766" s="82"/>
      <c r="C766" s="82">
        <v>0</v>
      </c>
      <c r="D766" s="82"/>
    </row>
    <row r="767" spans="1:4" ht="14.25">
      <c r="A767" s="82" t="s">
        <v>648</v>
      </c>
      <c r="B767" s="82"/>
      <c r="C767" s="82">
        <v>0</v>
      </c>
      <c r="D767" s="82"/>
    </row>
    <row r="768" spans="1:4" ht="14.25">
      <c r="A768" s="82" t="s">
        <v>649</v>
      </c>
      <c r="B768" s="82"/>
      <c r="C768" s="82">
        <v>0</v>
      </c>
      <c r="D768" s="82"/>
    </row>
    <row r="769" spans="1:4" ht="14.25">
      <c r="A769" s="82" t="s">
        <v>650</v>
      </c>
      <c r="B769" s="82">
        <v>77</v>
      </c>
      <c r="C769" s="82">
        <v>134</v>
      </c>
      <c r="D769" s="82"/>
    </row>
    <row r="770" spans="1:4" ht="14.25">
      <c r="A770" s="82" t="s">
        <v>84</v>
      </c>
      <c r="B770" s="82">
        <v>10</v>
      </c>
      <c r="C770" s="82">
        <v>63</v>
      </c>
      <c r="D770" s="82"/>
    </row>
    <row r="771" spans="1:4" ht="14.25">
      <c r="A771" s="82" t="s">
        <v>85</v>
      </c>
      <c r="B771" s="82">
        <v>18</v>
      </c>
      <c r="C771" s="82">
        <v>24</v>
      </c>
      <c r="D771" s="82"/>
    </row>
    <row r="772" spans="1:4" ht="14.25">
      <c r="A772" s="82" t="s">
        <v>86</v>
      </c>
      <c r="B772" s="82"/>
      <c r="C772" s="82">
        <v>0</v>
      </c>
      <c r="D772" s="82"/>
    </row>
    <row r="773" spans="1:4" ht="14.25">
      <c r="A773" s="82" t="s">
        <v>651</v>
      </c>
      <c r="B773" s="82"/>
      <c r="C773" s="82">
        <v>0</v>
      </c>
      <c r="D773" s="82"/>
    </row>
    <row r="774" spans="1:4" ht="14.25">
      <c r="A774" s="82" t="s">
        <v>652</v>
      </c>
      <c r="B774" s="82"/>
      <c r="C774" s="82">
        <v>0</v>
      </c>
      <c r="D774" s="82"/>
    </row>
    <row r="775" spans="1:4" ht="14.25">
      <c r="A775" s="82" t="s">
        <v>653</v>
      </c>
      <c r="B775" s="82"/>
      <c r="C775" s="82">
        <v>0</v>
      </c>
      <c r="D775" s="82"/>
    </row>
    <row r="776" spans="1:4" ht="14.25">
      <c r="A776" s="82" t="s">
        <v>654</v>
      </c>
      <c r="B776" s="82"/>
      <c r="C776" s="82">
        <v>0</v>
      </c>
      <c r="D776" s="82"/>
    </row>
    <row r="777" spans="1:4" ht="14.25">
      <c r="A777" s="82" t="s">
        <v>655</v>
      </c>
      <c r="B777" s="82"/>
      <c r="C777" s="82">
        <v>0</v>
      </c>
      <c r="D777" s="82"/>
    </row>
    <row r="778" spans="1:4" ht="14.25">
      <c r="A778" s="82" t="s">
        <v>656</v>
      </c>
      <c r="B778" s="82"/>
      <c r="C778" s="82">
        <v>0</v>
      </c>
      <c r="D778" s="82"/>
    </row>
    <row r="779" spans="1:4" ht="14.25">
      <c r="A779" s="82" t="s">
        <v>657</v>
      </c>
      <c r="B779" s="82"/>
      <c r="C779" s="82">
        <v>0</v>
      </c>
      <c r="D779" s="82"/>
    </row>
    <row r="780" spans="1:4" ht="14.25">
      <c r="A780" s="82" t="s">
        <v>125</v>
      </c>
      <c r="B780" s="82"/>
      <c r="C780" s="82">
        <v>0</v>
      </c>
      <c r="D780" s="82"/>
    </row>
    <row r="781" spans="1:4" ht="14.25">
      <c r="A781" s="82" t="s">
        <v>658</v>
      </c>
      <c r="B781" s="82"/>
      <c r="C781" s="82">
        <v>0</v>
      </c>
      <c r="D781" s="82"/>
    </row>
    <row r="782" spans="1:4" ht="14.25">
      <c r="A782" s="82" t="s">
        <v>93</v>
      </c>
      <c r="B782" s="82">
        <v>29</v>
      </c>
      <c r="C782" s="82">
        <v>47</v>
      </c>
      <c r="D782" s="82"/>
    </row>
    <row r="783" spans="1:4" ht="14.25">
      <c r="A783" s="82" t="s">
        <v>659</v>
      </c>
      <c r="B783" s="82">
        <v>20</v>
      </c>
      <c r="C783" s="82">
        <v>0</v>
      </c>
      <c r="D783" s="82"/>
    </row>
    <row r="784" spans="1:4" ht="14.25">
      <c r="A784" s="82" t="s">
        <v>660</v>
      </c>
      <c r="B784" s="82"/>
      <c r="C784" s="82">
        <v>0</v>
      </c>
      <c r="D784" s="82"/>
    </row>
    <row r="785" spans="1:4" ht="14.25">
      <c r="A785" s="82" t="s">
        <v>661</v>
      </c>
      <c r="B785" s="82">
        <v>10139</v>
      </c>
      <c r="C785" s="82">
        <f>7037+4300</f>
        <v>11337</v>
      </c>
      <c r="D785" s="82"/>
    </row>
    <row r="786" spans="1:4" ht="14.25">
      <c r="A786" s="82" t="s">
        <v>662</v>
      </c>
      <c r="B786" s="82">
        <v>2988</v>
      </c>
      <c r="C786" s="82">
        <f>612+4300</f>
        <v>4912</v>
      </c>
      <c r="D786" s="82"/>
    </row>
    <row r="787" spans="1:4" ht="14.25">
      <c r="A787" s="82" t="s">
        <v>84</v>
      </c>
      <c r="B787" s="82">
        <v>113</v>
      </c>
      <c r="C787" s="82">
        <v>40</v>
      </c>
      <c r="D787" s="82"/>
    </row>
    <row r="788" spans="1:4" ht="14.25">
      <c r="A788" s="82" t="s">
        <v>85</v>
      </c>
      <c r="B788" s="82">
        <v>10</v>
      </c>
      <c r="C788" s="82">
        <v>0</v>
      </c>
      <c r="D788" s="82"/>
    </row>
    <row r="789" spans="1:4" ht="14.25">
      <c r="A789" s="82" t="s">
        <v>86</v>
      </c>
      <c r="B789" s="82"/>
      <c r="C789" s="82">
        <v>0</v>
      </c>
      <c r="D789" s="82"/>
    </row>
    <row r="790" spans="1:4" ht="14.25">
      <c r="A790" s="82" t="s">
        <v>663</v>
      </c>
      <c r="B790" s="82"/>
      <c r="C790" s="82">
        <v>0</v>
      </c>
      <c r="D790" s="82"/>
    </row>
    <row r="791" spans="1:4" ht="14.25">
      <c r="A791" s="82" t="s">
        <v>664</v>
      </c>
      <c r="B791" s="82"/>
      <c r="C791" s="82">
        <v>0</v>
      </c>
      <c r="D791" s="82"/>
    </row>
    <row r="792" spans="1:4" ht="14.25">
      <c r="A792" s="82" t="s">
        <v>665</v>
      </c>
      <c r="B792" s="82"/>
      <c r="C792" s="82">
        <v>0</v>
      </c>
      <c r="D792" s="82"/>
    </row>
    <row r="793" spans="1:4" ht="14.25">
      <c r="A793" s="82" t="s">
        <v>666</v>
      </c>
      <c r="B793" s="82"/>
      <c r="C793" s="82">
        <v>0</v>
      </c>
      <c r="D793" s="82"/>
    </row>
    <row r="794" spans="1:4" ht="14.25">
      <c r="A794" s="82" t="s">
        <v>667</v>
      </c>
      <c r="B794" s="82"/>
      <c r="C794" s="82">
        <v>0</v>
      </c>
      <c r="D794" s="82"/>
    </row>
    <row r="795" spans="1:4" ht="14.25">
      <c r="A795" s="82" t="s">
        <v>668</v>
      </c>
      <c r="B795" s="82"/>
      <c r="C795" s="82">
        <v>0</v>
      </c>
      <c r="D795" s="82"/>
    </row>
    <row r="796" spans="1:4" ht="14.25">
      <c r="A796" s="82" t="s">
        <v>669</v>
      </c>
      <c r="B796" s="82">
        <v>2865</v>
      </c>
      <c r="C796" s="82">
        <f>572+4300</f>
        <v>4872</v>
      </c>
      <c r="D796" s="82"/>
    </row>
    <row r="797" spans="1:4" ht="14.25">
      <c r="A797" s="82" t="s">
        <v>670</v>
      </c>
      <c r="B797" s="82">
        <v>19</v>
      </c>
      <c r="C797" s="82">
        <v>0</v>
      </c>
      <c r="D797" s="82"/>
    </row>
    <row r="798" spans="1:4" ht="14.25">
      <c r="A798" s="82" t="s">
        <v>671</v>
      </c>
      <c r="B798" s="82">
        <v>7032</v>
      </c>
      <c r="C798" s="82">
        <v>6425</v>
      </c>
      <c r="D798" s="82"/>
    </row>
    <row r="799" spans="1:4" ht="14.25">
      <c r="A799" s="82" t="s">
        <v>672</v>
      </c>
      <c r="B799" s="82"/>
      <c r="C799" s="82">
        <v>0</v>
      </c>
      <c r="D799" s="82"/>
    </row>
    <row r="800" spans="1:4" ht="14.25">
      <c r="A800" s="82" t="s">
        <v>673</v>
      </c>
      <c r="B800" s="82">
        <v>7032</v>
      </c>
      <c r="C800" s="82">
        <v>6425</v>
      </c>
      <c r="D800" s="82"/>
    </row>
    <row r="801" spans="1:4" ht="14.25">
      <c r="A801" s="82" t="s">
        <v>674</v>
      </c>
      <c r="B801" s="82"/>
      <c r="C801" s="82">
        <v>0</v>
      </c>
      <c r="D801" s="82"/>
    </row>
    <row r="802" spans="1:4" ht="14.25">
      <c r="A802" s="82" t="s">
        <v>675</v>
      </c>
      <c r="B802" s="82"/>
      <c r="C802" s="82">
        <v>0</v>
      </c>
      <c r="D802" s="82"/>
    </row>
    <row r="803" spans="1:4" ht="14.25">
      <c r="A803" s="82" t="s">
        <v>676</v>
      </c>
      <c r="B803" s="82">
        <v>100</v>
      </c>
      <c r="C803" s="82">
        <v>0</v>
      </c>
      <c r="D803" s="82"/>
    </row>
    <row r="804" spans="1:4" ht="14.25">
      <c r="A804" s="82" t="s">
        <v>677</v>
      </c>
      <c r="B804" s="82">
        <v>54037</v>
      </c>
      <c r="C804" s="82">
        <f>42569-1740</f>
        <v>40829</v>
      </c>
      <c r="D804" s="82"/>
    </row>
    <row r="805" spans="1:4" ht="14.25">
      <c r="A805" s="82" t="s">
        <v>678</v>
      </c>
      <c r="B805" s="82">
        <v>31038</v>
      </c>
      <c r="C805" s="82">
        <f>24577-1740</f>
        <v>22837</v>
      </c>
      <c r="D805" s="82"/>
    </row>
    <row r="806" spans="1:4" ht="14.25">
      <c r="A806" s="82" t="s">
        <v>84</v>
      </c>
      <c r="B806" s="82">
        <v>350</v>
      </c>
      <c r="C806" s="82">
        <v>437</v>
      </c>
      <c r="D806" s="82"/>
    </row>
    <row r="807" spans="1:4" ht="14.25">
      <c r="A807" s="82" t="s">
        <v>85</v>
      </c>
      <c r="B807" s="82">
        <v>170</v>
      </c>
      <c r="C807" s="82">
        <v>21</v>
      </c>
      <c r="D807" s="82"/>
    </row>
    <row r="808" spans="1:4" ht="14.25">
      <c r="A808" s="82" t="s">
        <v>86</v>
      </c>
      <c r="B808" s="82"/>
      <c r="C808" s="82">
        <v>0</v>
      </c>
      <c r="D808" s="82"/>
    </row>
    <row r="809" spans="1:4" ht="14.25">
      <c r="A809" s="82" t="s">
        <v>93</v>
      </c>
      <c r="B809" s="82">
        <v>3812</v>
      </c>
      <c r="C809" s="82">
        <v>5667</v>
      </c>
      <c r="D809" s="82"/>
    </row>
    <row r="810" spans="1:4" ht="14.25">
      <c r="A810" s="82" t="s">
        <v>679</v>
      </c>
      <c r="B810" s="82"/>
      <c r="C810" s="82">
        <v>0</v>
      </c>
      <c r="D810" s="82"/>
    </row>
    <row r="811" spans="1:4" ht="14.25">
      <c r="A811" s="82" t="s">
        <v>680</v>
      </c>
      <c r="B811" s="82">
        <v>11</v>
      </c>
      <c r="C811" s="82">
        <v>0</v>
      </c>
      <c r="D811" s="82"/>
    </row>
    <row r="812" spans="1:4" ht="14.25">
      <c r="A812" s="82" t="s">
        <v>681</v>
      </c>
      <c r="B812" s="82">
        <v>225</v>
      </c>
      <c r="C812" s="82">
        <v>106</v>
      </c>
      <c r="D812" s="82"/>
    </row>
    <row r="813" spans="1:4" ht="14.25">
      <c r="A813" s="82" t="s">
        <v>682</v>
      </c>
      <c r="B813" s="82">
        <v>19</v>
      </c>
      <c r="C813" s="82">
        <v>13</v>
      </c>
      <c r="D813" s="82"/>
    </row>
    <row r="814" spans="1:4" ht="14.25">
      <c r="A814" s="82" t="s">
        <v>683</v>
      </c>
      <c r="B814" s="82">
        <v>9</v>
      </c>
      <c r="C814" s="82">
        <v>8</v>
      </c>
      <c r="D814" s="82"/>
    </row>
    <row r="815" spans="1:4" ht="14.25">
      <c r="A815" s="82" t="s">
        <v>684</v>
      </c>
      <c r="B815" s="82">
        <v>74</v>
      </c>
      <c r="C815" s="82">
        <v>0</v>
      </c>
      <c r="D815" s="82"/>
    </row>
    <row r="816" spans="1:4" ht="14.25">
      <c r="A816" s="82" t="s">
        <v>685</v>
      </c>
      <c r="B816" s="82">
        <v>211</v>
      </c>
      <c r="C816" s="82">
        <v>141</v>
      </c>
      <c r="D816" s="82"/>
    </row>
    <row r="817" spans="1:4" ht="14.25">
      <c r="A817" s="82" t="s">
        <v>686</v>
      </c>
      <c r="B817" s="82"/>
      <c r="C817" s="82">
        <v>0</v>
      </c>
      <c r="D817" s="82"/>
    </row>
    <row r="818" spans="1:4" ht="14.25">
      <c r="A818" s="82" t="s">
        <v>687</v>
      </c>
      <c r="B818" s="82"/>
      <c r="C818" s="82">
        <v>0</v>
      </c>
      <c r="D818" s="82"/>
    </row>
    <row r="819" spans="1:4" ht="14.25">
      <c r="A819" s="82" t="s">
        <v>688</v>
      </c>
      <c r="B819" s="82"/>
      <c r="C819" s="82">
        <v>0</v>
      </c>
      <c r="D819" s="82"/>
    </row>
    <row r="820" spans="1:4" ht="14.25">
      <c r="A820" s="82" t="s">
        <v>689</v>
      </c>
      <c r="B820" s="82"/>
      <c r="C820" s="82">
        <v>0</v>
      </c>
      <c r="D820" s="82"/>
    </row>
    <row r="821" spans="1:4" ht="14.25">
      <c r="A821" s="82" t="s">
        <v>690</v>
      </c>
      <c r="B821" s="82">
        <v>465</v>
      </c>
      <c r="C821" s="82">
        <v>104</v>
      </c>
      <c r="D821" s="82"/>
    </row>
    <row r="822" spans="1:4" ht="14.25">
      <c r="A822" s="82" t="s">
        <v>691</v>
      </c>
      <c r="B822" s="82">
        <v>1923</v>
      </c>
      <c r="C822" s="82">
        <v>1620</v>
      </c>
      <c r="D822" s="82"/>
    </row>
    <row r="823" spans="1:4" ht="14.25">
      <c r="A823" s="82" t="s">
        <v>692</v>
      </c>
      <c r="B823" s="82">
        <v>9</v>
      </c>
      <c r="C823" s="82">
        <v>8</v>
      </c>
      <c r="D823" s="82"/>
    </row>
    <row r="824" spans="1:4" ht="14.25">
      <c r="A824" s="82" t="s">
        <v>693</v>
      </c>
      <c r="B824" s="82">
        <v>2205</v>
      </c>
      <c r="C824" s="82">
        <v>2762</v>
      </c>
      <c r="D824" s="82"/>
    </row>
    <row r="825" spans="1:4" ht="14.25">
      <c r="A825" s="82" t="s">
        <v>694</v>
      </c>
      <c r="B825" s="82">
        <v>30</v>
      </c>
      <c r="C825" s="82">
        <v>0</v>
      </c>
      <c r="D825" s="82"/>
    </row>
    <row r="826" spans="1:4" ht="14.25">
      <c r="A826" s="82" t="s">
        <v>695</v>
      </c>
      <c r="B826" s="82"/>
      <c r="C826" s="82">
        <v>0</v>
      </c>
      <c r="D826" s="82"/>
    </row>
    <row r="827" spans="1:4" ht="14.25">
      <c r="A827" s="82" t="s">
        <v>696</v>
      </c>
      <c r="B827" s="82"/>
      <c r="C827" s="82">
        <v>0</v>
      </c>
      <c r="D827" s="82"/>
    </row>
    <row r="828" spans="1:4" ht="14.25">
      <c r="A828" s="82" t="s">
        <v>697</v>
      </c>
      <c r="B828" s="82"/>
      <c r="C828" s="82">
        <v>0</v>
      </c>
      <c r="D828" s="82"/>
    </row>
    <row r="829" spans="1:4" ht="14.25">
      <c r="A829" s="82" t="s">
        <v>698</v>
      </c>
      <c r="B829" s="82"/>
      <c r="C829" s="82">
        <v>0</v>
      </c>
      <c r="D829" s="82"/>
    </row>
    <row r="830" spans="1:4" ht="14.25">
      <c r="A830" s="82" t="s">
        <v>699</v>
      </c>
      <c r="B830" s="82">
        <v>21525</v>
      </c>
      <c r="C830" s="82">
        <f>13690-1740</f>
        <v>11950</v>
      </c>
      <c r="D830" s="82"/>
    </row>
    <row r="831" spans="1:4" ht="14.25">
      <c r="A831" s="82" t="s">
        <v>700</v>
      </c>
      <c r="B831" s="82">
        <v>1606</v>
      </c>
      <c r="C831" s="82">
        <v>3811</v>
      </c>
      <c r="D831" s="82"/>
    </row>
    <row r="832" spans="1:4" ht="14.25">
      <c r="A832" s="82" t="s">
        <v>84</v>
      </c>
      <c r="B832" s="82">
        <v>82</v>
      </c>
      <c r="C832" s="82">
        <v>80</v>
      </c>
      <c r="D832" s="82"/>
    </row>
    <row r="833" spans="1:4" ht="14.25">
      <c r="A833" s="82" t="s">
        <v>85</v>
      </c>
      <c r="B833" s="82">
        <v>829</v>
      </c>
      <c r="C833" s="82">
        <v>36</v>
      </c>
      <c r="D833" s="82"/>
    </row>
    <row r="834" spans="1:4" ht="14.25">
      <c r="A834" s="82" t="s">
        <v>86</v>
      </c>
      <c r="B834" s="82"/>
      <c r="C834" s="82">
        <v>0</v>
      </c>
      <c r="D834" s="82"/>
    </row>
    <row r="835" spans="1:4" ht="14.25">
      <c r="A835" s="82" t="s">
        <v>701</v>
      </c>
      <c r="B835" s="82">
        <v>279</v>
      </c>
      <c r="C835" s="82">
        <v>249</v>
      </c>
      <c r="D835" s="82"/>
    </row>
    <row r="836" spans="1:4" ht="14.25">
      <c r="A836" s="82" t="s">
        <v>702</v>
      </c>
      <c r="B836" s="82">
        <v>80</v>
      </c>
      <c r="C836" s="82">
        <v>196</v>
      </c>
      <c r="D836" s="82"/>
    </row>
    <row r="837" spans="1:4" ht="14.25">
      <c r="A837" s="82" t="s">
        <v>703</v>
      </c>
      <c r="B837" s="82"/>
      <c r="C837" s="82">
        <v>0</v>
      </c>
      <c r="D837" s="82"/>
    </row>
    <row r="838" spans="1:4" ht="14.25">
      <c r="A838" s="82" t="s">
        <v>704</v>
      </c>
      <c r="B838" s="82"/>
      <c r="C838" s="82">
        <v>0</v>
      </c>
      <c r="D838" s="82"/>
    </row>
    <row r="839" spans="1:4" ht="14.25">
      <c r="A839" s="82" t="s">
        <v>705</v>
      </c>
      <c r="B839" s="82"/>
      <c r="C839" s="82">
        <v>0</v>
      </c>
      <c r="D839" s="82"/>
    </row>
    <row r="840" spans="1:4" ht="14.25">
      <c r="A840" s="82" t="s">
        <v>706</v>
      </c>
      <c r="B840" s="82"/>
      <c r="C840" s="82">
        <v>0</v>
      </c>
      <c r="D840" s="82"/>
    </row>
    <row r="841" spans="1:4" ht="14.25">
      <c r="A841" s="82" t="s">
        <v>707</v>
      </c>
      <c r="B841" s="82">
        <v>9</v>
      </c>
      <c r="C841" s="82">
        <v>0</v>
      </c>
      <c r="D841" s="82"/>
    </row>
    <row r="842" spans="1:4" ht="14.25">
      <c r="A842" s="82" t="s">
        <v>708</v>
      </c>
      <c r="B842" s="82"/>
      <c r="C842" s="82">
        <v>0</v>
      </c>
      <c r="D842" s="82"/>
    </row>
    <row r="843" spans="1:4" ht="14.25">
      <c r="A843" s="82" t="s">
        <v>709</v>
      </c>
      <c r="B843" s="82">
        <v>9</v>
      </c>
      <c r="C843" s="82">
        <v>9</v>
      </c>
      <c r="D843" s="82"/>
    </row>
    <row r="844" spans="1:4" ht="14.25">
      <c r="A844" s="82" t="s">
        <v>710</v>
      </c>
      <c r="B844" s="82"/>
      <c r="C844" s="82">
        <v>0</v>
      </c>
      <c r="D844" s="82"/>
    </row>
    <row r="845" spans="1:4" ht="14.25">
      <c r="A845" s="82" t="s">
        <v>711</v>
      </c>
      <c r="B845" s="82"/>
      <c r="C845" s="82">
        <v>0</v>
      </c>
      <c r="D845" s="82"/>
    </row>
    <row r="846" spans="1:4" ht="14.25">
      <c r="A846" s="82" t="s">
        <v>712</v>
      </c>
      <c r="B846" s="82"/>
      <c r="C846" s="82">
        <v>0</v>
      </c>
      <c r="D846" s="82"/>
    </row>
    <row r="847" spans="1:4" ht="14.25">
      <c r="A847" s="82" t="s">
        <v>713</v>
      </c>
      <c r="B847" s="82"/>
      <c r="C847" s="82">
        <v>0</v>
      </c>
      <c r="D847" s="82"/>
    </row>
    <row r="848" spans="1:4" ht="14.25">
      <c r="A848" s="82" t="s">
        <v>714</v>
      </c>
      <c r="B848" s="82"/>
      <c r="C848" s="82">
        <v>0</v>
      </c>
      <c r="D848" s="82"/>
    </row>
    <row r="849" spans="1:4" ht="14.25">
      <c r="A849" s="82" t="s">
        <v>715</v>
      </c>
      <c r="B849" s="82">
        <v>11</v>
      </c>
      <c r="C849" s="82">
        <v>0</v>
      </c>
      <c r="D849" s="82"/>
    </row>
    <row r="850" spans="1:4" ht="14.25">
      <c r="A850" s="82" t="s">
        <v>716</v>
      </c>
      <c r="B850" s="82"/>
      <c r="C850" s="82">
        <v>0</v>
      </c>
      <c r="D850" s="82"/>
    </row>
    <row r="851" spans="1:4" ht="14.25">
      <c r="A851" s="82" t="s">
        <v>717</v>
      </c>
      <c r="B851" s="82">
        <v>20</v>
      </c>
      <c r="C851" s="82">
        <v>15</v>
      </c>
      <c r="D851" s="82"/>
    </row>
    <row r="852" spans="1:4" ht="14.25">
      <c r="A852" s="82" t="s">
        <v>718</v>
      </c>
      <c r="B852" s="82"/>
      <c r="C852" s="82">
        <v>0</v>
      </c>
      <c r="D852" s="82"/>
    </row>
    <row r="853" spans="1:4" ht="14.25">
      <c r="A853" s="82" t="s">
        <v>719</v>
      </c>
      <c r="B853" s="82"/>
      <c r="C853" s="82">
        <v>0</v>
      </c>
      <c r="D853" s="82"/>
    </row>
    <row r="854" spans="1:4" ht="14.25">
      <c r="A854" s="82" t="s">
        <v>685</v>
      </c>
      <c r="B854" s="82"/>
      <c r="C854" s="82">
        <v>0</v>
      </c>
      <c r="D854" s="82"/>
    </row>
    <row r="855" spans="1:4" ht="14.25">
      <c r="A855" s="82" t="s">
        <v>720</v>
      </c>
      <c r="B855" s="82">
        <v>287</v>
      </c>
      <c r="C855" s="82">
        <v>3226</v>
      </c>
      <c r="D855" s="82"/>
    </row>
    <row r="856" spans="1:4" ht="14.25">
      <c r="A856" s="82" t="s">
        <v>721</v>
      </c>
      <c r="B856" s="82">
        <v>10004</v>
      </c>
      <c r="C856" s="82">
        <v>3960</v>
      </c>
      <c r="D856" s="82"/>
    </row>
    <row r="857" spans="1:4" ht="14.25">
      <c r="A857" s="82" t="s">
        <v>84</v>
      </c>
      <c r="B857" s="82">
        <v>172</v>
      </c>
      <c r="C857" s="82">
        <v>138</v>
      </c>
      <c r="D857" s="82"/>
    </row>
    <row r="858" spans="1:4" ht="14.25">
      <c r="A858" s="82" t="s">
        <v>85</v>
      </c>
      <c r="B858" s="82">
        <v>79</v>
      </c>
      <c r="C858" s="82">
        <v>0</v>
      </c>
      <c r="D858" s="82"/>
    </row>
    <row r="859" spans="1:4" ht="14.25">
      <c r="A859" s="82" t="s">
        <v>86</v>
      </c>
      <c r="B859" s="82"/>
      <c r="C859" s="82">
        <v>1</v>
      </c>
      <c r="D859" s="82"/>
    </row>
    <row r="860" spans="1:4" ht="14.25">
      <c r="A860" s="82" t="s">
        <v>722</v>
      </c>
      <c r="B860" s="82">
        <v>1132</v>
      </c>
      <c r="C860" s="82">
        <v>491</v>
      </c>
      <c r="D860" s="82"/>
    </row>
    <row r="861" spans="1:4" ht="14.25">
      <c r="A861" s="82" t="s">
        <v>723</v>
      </c>
      <c r="B861" s="82">
        <v>1200</v>
      </c>
      <c r="C861" s="82">
        <v>0</v>
      </c>
      <c r="D861" s="82"/>
    </row>
    <row r="862" spans="1:4" ht="14.25">
      <c r="A862" s="82" t="s">
        <v>724</v>
      </c>
      <c r="B862" s="82"/>
      <c r="C862" s="82">
        <v>0</v>
      </c>
      <c r="D862" s="82"/>
    </row>
    <row r="863" spans="1:4" ht="14.25">
      <c r="A863" s="82" t="s">
        <v>725</v>
      </c>
      <c r="B863" s="82"/>
      <c r="C863" s="82">
        <v>0</v>
      </c>
      <c r="D863" s="82"/>
    </row>
    <row r="864" spans="1:4" ht="14.25">
      <c r="A864" s="82" t="s">
        <v>726</v>
      </c>
      <c r="B864" s="82">
        <v>9</v>
      </c>
      <c r="C864" s="82">
        <v>8</v>
      </c>
      <c r="D864" s="82"/>
    </row>
    <row r="865" spans="1:4" ht="14.25">
      <c r="A865" s="82" t="s">
        <v>727</v>
      </c>
      <c r="B865" s="82"/>
      <c r="C865" s="82">
        <v>0</v>
      </c>
      <c r="D865" s="82"/>
    </row>
    <row r="866" spans="1:4" ht="14.25">
      <c r="A866" s="82" t="s">
        <v>728</v>
      </c>
      <c r="B866" s="82"/>
      <c r="C866" s="82">
        <v>0</v>
      </c>
      <c r="D866" s="82"/>
    </row>
    <row r="867" spans="1:4" ht="14.25">
      <c r="A867" s="82" t="s">
        <v>729</v>
      </c>
      <c r="B867" s="82">
        <v>9</v>
      </c>
      <c r="C867" s="82">
        <v>9</v>
      </c>
      <c r="D867" s="82"/>
    </row>
    <row r="868" spans="1:4" ht="14.25">
      <c r="A868" s="82" t="s">
        <v>730</v>
      </c>
      <c r="B868" s="82">
        <v>15</v>
      </c>
      <c r="C868" s="82">
        <v>0</v>
      </c>
      <c r="D868" s="82"/>
    </row>
    <row r="869" spans="1:4" ht="14.25">
      <c r="A869" s="82" t="s">
        <v>731</v>
      </c>
      <c r="B869" s="82"/>
      <c r="C869" s="82">
        <v>0</v>
      </c>
      <c r="D869" s="82"/>
    </row>
    <row r="870" spans="1:4" ht="14.25">
      <c r="A870" s="82" t="s">
        <v>732</v>
      </c>
      <c r="B870" s="82">
        <v>65</v>
      </c>
      <c r="C870" s="82">
        <v>8</v>
      </c>
      <c r="D870" s="82"/>
    </row>
    <row r="871" spans="1:4" ht="14.25">
      <c r="A871" s="82" t="s">
        <v>733</v>
      </c>
      <c r="B871" s="82">
        <v>51</v>
      </c>
      <c r="C871" s="82">
        <v>0</v>
      </c>
      <c r="D871" s="82"/>
    </row>
    <row r="872" spans="1:4" ht="14.25">
      <c r="A872" s="82" t="s">
        <v>734</v>
      </c>
      <c r="B872" s="82">
        <v>227</v>
      </c>
      <c r="C872" s="82">
        <v>0</v>
      </c>
      <c r="D872" s="82"/>
    </row>
    <row r="873" spans="1:4" ht="14.25">
      <c r="A873" s="82" t="s">
        <v>735</v>
      </c>
      <c r="B873" s="82"/>
      <c r="C873" s="82">
        <v>0</v>
      </c>
      <c r="D873" s="82"/>
    </row>
    <row r="874" spans="1:4" ht="14.25">
      <c r="A874" s="82" t="s">
        <v>736</v>
      </c>
      <c r="B874" s="82"/>
      <c r="C874" s="82">
        <v>0</v>
      </c>
      <c r="D874" s="82"/>
    </row>
    <row r="875" spans="1:4" ht="14.25">
      <c r="A875" s="82" t="s">
        <v>737</v>
      </c>
      <c r="B875" s="82"/>
      <c r="C875" s="82">
        <v>0</v>
      </c>
      <c r="D875" s="82"/>
    </row>
    <row r="876" spans="1:4" ht="14.25">
      <c r="A876" s="82" t="s">
        <v>738</v>
      </c>
      <c r="B876" s="82"/>
      <c r="C876" s="82">
        <v>239</v>
      </c>
      <c r="D876" s="82"/>
    </row>
    <row r="877" spans="1:4" ht="14.25">
      <c r="A877" s="82" t="s">
        <v>739</v>
      </c>
      <c r="B877" s="82"/>
      <c r="C877" s="82">
        <v>0</v>
      </c>
      <c r="D877" s="82"/>
    </row>
    <row r="878" spans="1:4" ht="14.25">
      <c r="A878" s="82" t="s">
        <v>713</v>
      </c>
      <c r="B878" s="82"/>
      <c r="C878" s="82">
        <v>0</v>
      </c>
      <c r="D878" s="82"/>
    </row>
    <row r="879" spans="1:4" ht="14.25">
      <c r="A879" s="82" t="s">
        <v>740</v>
      </c>
      <c r="B879" s="82">
        <v>215</v>
      </c>
      <c r="C879" s="82">
        <v>0</v>
      </c>
      <c r="D879" s="82"/>
    </row>
    <row r="880" spans="1:4" ht="14.25">
      <c r="A880" s="82" t="s">
        <v>741</v>
      </c>
      <c r="B880" s="82">
        <v>4550</v>
      </c>
      <c r="C880" s="82">
        <v>902</v>
      </c>
      <c r="D880" s="82"/>
    </row>
    <row r="881" spans="1:4" ht="14.25">
      <c r="A881" s="82" t="s">
        <v>742</v>
      </c>
      <c r="B881" s="82"/>
      <c r="C881" s="82">
        <v>0</v>
      </c>
      <c r="D881" s="82"/>
    </row>
    <row r="882" spans="1:4" ht="14.25">
      <c r="A882" s="82" t="s">
        <v>743</v>
      </c>
      <c r="B882" s="82"/>
      <c r="C882" s="82">
        <v>0</v>
      </c>
      <c r="D882" s="82"/>
    </row>
    <row r="883" spans="1:4" ht="14.25">
      <c r="A883" s="82" t="s">
        <v>744</v>
      </c>
      <c r="B883" s="82">
        <v>2280</v>
      </c>
      <c r="C883" s="82">
        <v>2164</v>
      </c>
      <c r="D883" s="82"/>
    </row>
    <row r="884" spans="1:4" ht="14.25">
      <c r="A884" s="82" t="s">
        <v>745</v>
      </c>
      <c r="B884" s="82">
        <v>3130</v>
      </c>
      <c r="C884" s="82">
        <v>3874</v>
      </c>
      <c r="D884" s="82"/>
    </row>
    <row r="885" spans="1:4" ht="14.25">
      <c r="A885" s="82" t="s">
        <v>84</v>
      </c>
      <c r="B885" s="82">
        <v>165</v>
      </c>
      <c r="C885" s="82">
        <v>0</v>
      </c>
      <c r="D885" s="82"/>
    </row>
    <row r="886" spans="1:4" ht="14.25">
      <c r="A886" s="82" t="s">
        <v>85</v>
      </c>
      <c r="B886" s="82"/>
      <c r="C886" s="82">
        <v>1800</v>
      </c>
      <c r="D886" s="82"/>
    </row>
    <row r="887" spans="1:4" ht="14.25">
      <c r="A887" s="82" t="s">
        <v>86</v>
      </c>
      <c r="B887" s="82"/>
      <c r="C887" s="82">
        <v>0</v>
      </c>
      <c r="D887" s="82"/>
    </row>
    <row r="888" spans="1:4" ht="14.25">
      <c r="A888" s="82" t="s">
        <v>746</v>
      </c>
      <c r="B888" s="82"/>
      <c r="C888" s="82">
        <v>0</v>
      </c>
      <c r="D888" s="82"/>
    </row>
    <row r="889" spans="1:4" ht="14.25">
      <c r="A889" s="82" t="s">
        <v>747</v>
      </c>
      <c r="B889" s="82"/>
      <c r="C889" s="82">
        <v>0</v>
      </c>
      <c r="D889" s="82"/>
    </row>
    <row r="890" spans="1:4" ht="14.25">
      <c r="A890" s="82" t="s">
        <v>748</v>
      </c>
      <c r="B890" s="82">
        <v>306</v>
      </c>
      <c r="C890" s="82">
        <v>0</v>
      </c>
      <c r="D890" s="82"/>
    </row>
    <row r="891" spans="1:4" ht="14.25">
      <c r="A891" s="82" t="s">
        <v>749</v>
      </c>
      <c r="B891" s="82"/>
      <c r="C891" s="82">
        <v>0</v>
      </c>
      <c r="D891" s="82"/>
    </row>
    <row r="892" spans="1:4" ht="14.25">
      <c r="A892" s="82" t="s">
        <v>750</v>
      </c>
      <c r="B892" s="82"/>
      <c r="C892" s="82">
        <v>0</v>
      </c>
      <c r="D892" s="82"/>
    </row>
    <row r="893" spans="1:4" ht="14.25">
      <c r="A893" s="82" t="s">
        <v>751</v>
      </c>
      <c r="B893" s="82"/>
      <c r="C893" s="82">
        <v>0</v>
      </c>
      <c r="D893" s="82"/>
    </row>
    <row r="894" spans="1:4" ht="14.25">
      <c r="A894" s="82" t="s">
        <v>752</v>
      </c>
      <c r="B894" s="82">
        <v>2659</v>
      </c>
      <c r="C894" s="82">
        <v>2074</v>
      </c>
      <c r="D894" s="82"/>
    </row>
    <row r="895" spans="1:4" ht="14.25">
      <c r="A895" s="82" t="s">
        <v>753</v>
      </c>
      <c r="B895" s="82">
        <v>7228</v>
      </c>
      <c r="C895" s="82">
        <v>5823</v>
      </c>
      <c r="D895" s="82"/>
    </row>
    <row r="896" spans="1:4" ht="14.25">
      <c r="A896" s="82" t="s">
        <v>754</v>
      </c>
      <c r="B896" s="82">
        <v>2026</v>
      </c>
      <c r="C896" s="82">
        <v>1698</v>
      </c>
      <c r="D896" s="82"/>
    </row>
    <row r="897" spans="1:4" ht="14.25">
      <c r="A897" s="82" t="s">
        <v>755</v>
      </c>
      <c r="B897" s="82"/>
      <c r="C897" s="82">
        <v>0</v>
      </c>
      <c r="D897" s="82"/>
    </row>
    <row r="898" spans="1:4" ht="14.25">
      <c r="A898" s="82" t="s">
        <v>756</v>
      </c>
      <c r="B898" s="82">
        <v>4125</v>
      </c>
      <c r="C898" s="82">
        <v>4125</v>
      </c>
      <c r="D898" s="82"/>
    </row>
    <row r="899" spans="1:4" ht="14.25">
      <c r="A899" s="82" t="s">
        <v>757</v>
      </c>
      <c r="B899" s="82">
        <v>400</v>
      </c>
      <c r="C899" s="82">
        <v>0</v>
      </c>
      <c r="D899" s="82"/>
    </row>
    <row r="900" spans="1:4" ht="14.25">
      <c r="A900" s="82" t="s">
        <v>758</v>
      </c>
      <c r="B900" s="82"/>
      <c r="C900" s="82">
        <v>0</v>
      </c>
      <c r="D900" s="82"/>
    </row>
    <row r="901" spans="1:4" ht="14.25">
      <c r="A901" s="82" t="s">
        <v>759</v>
      </c>
      <c r="B901" s="82">
        <v>677</v>
      </c>
      <c r="C901" s="82">
        <v>0</v>
      </c>
      <c r="D901" s="82"/>
    </row>
    <row r="902" spans="1:4" ht="14.25">
      <c r="A902" s="82" t="s">
        <v>760</v>
      </c>
      <c r="B902" s="82">
        <v>746</v>
      </c>
      <c r="C902" s="82">
        <v>524</v>
      </c>
      <c r="D902" s="82"/>
    </row>
    <row r="903" spans="1:4" ht="14.25">
      <c r="A903" s="82" t="s">
        <v>761</v>
      </c>
      <c r="B903" s="82">
        <v>376</v>
      </c>
      <c r="C903" s="82">
        <v>0</v>
      </c>
      <c r="D903" s="82"/>
    </row>
    <row r="904" spans="1:4" ht="14.25">
      <c r="A904" s="82" t="s">
        <v>762</v>
      </c>
      <c r="B904" s="82"/>
      <c r="C904" s="82">
        <v>0</v>
      </c>
      <c r="D904" s="82"/>
    </row>
    <row r="905" spans="1:4" ht="14.25">
      <c r="A905" s="82" t="s">
        <v>763</v>
      </c>
      <c r="B905" s="82">
        <v>370</v>
      </c>
      <c r="C905" s="82">
        <v>524</v>
      </c>
      <c r="D905" s="82"/>
    </row>
    <row r="906" spans="1:4" ht="14.25">
      <c r="A906" s="82" t="s">
        <v>764</v>
      </c>
      <c r="B906" s="82"/>
      <c r="C906" s="82">
        <v>0</v>
      </c>
      <c r="D906" s="82"/>
    </row>
    <row r="907" spans="1:4" ht="14.25">
      <c r="A907" s="82" t="s">
        <v>765</v>
      </c>
      <c r="B907" s="82"/>
      <c r="C907" s="82">
        <v>0</v>
      </c>
      <c r="D907" s="82"/>
    </row>
    <row r="908" spans="1:4" ht="14.25">
      <c r="A908" s="82" t="s">
        <v>766</v>
      </c>
      <c r="B908" s="82"/>
      <c r="C908" s="82">
        <v>0</v>
      </c>
      <c r="D908" s="82"/>
    </row>
    <row r="909" spans="1:4" ht="14.25">
      <c r="A909" s="82" t="s">
        <v>767</v>
      </c>
      <c r="B909" s="82">
        <v>0</v>
      </c>
      <c r="C909" s="82">
        <v>0</v>
      </c>
      <c r="D909" s="82"/>
    </row>
    <row r="910" spans="1:4" ht="14.25">
      <c r="A910" s="82" t="s">
        <v>768</v>
      </c>
      <c r="B910" s="82"/>
      <c r="C910" s="82">
        <v>0</v>
      </c>
      <c r="D910" s="82"/>
    </row>
    <row r="911" spans="1:4" ht="14.25">
      <c r="A911" s="82" t="s">
        <v>769</v>
      </c>
      <c r="B911" s="82"/>
      <c r="C911" s="82">
        <v>0</v>
      </c>
      <c r="D911" s="82"/>
    </row>
    <row r="912" spans="1:4" ht="14.25">
      <c r="A912" s="82" t="s">
        <v>770</v>
      </c>
      <c r="B912" s="82">
        <v>285</v>
      </c>
      <c r="C912" s="82">
        <v>0</v>
      </c>
      <c r="D912" s="82"/>
    </row>
    <row r="913" spans="1:4" ht="14.25">
      <c r="A913" s="82" t="s">
        <v>771</v>
      </c>
      <c r="B913" s="82"/>
      <c r="C913" s="82">
        <v>0</v>
      </c>
      <c r="D913" s="82"/>
    </row>
    <row r="914" spans="1:4" ht="14.25">
      <c r="A914" s="82" t="s">
        <v>772</v>
      </c>
      <c r="B914" s="82">
        <v>285</v>
      </c>
      <c r="C914" s="82">
        <v>0</v>
      </c>
      <c r="D914" s="82"/>
    </row>
    <row r="915" spans="1:4" ht="14.25">
      <c r="A915" s="82" t="s">
        <v>773</v>
      </c>
      <c r="B915" s="82">
        <v>5957</v>
      </c>
      <c r="C915" s="82">
        <f>8700-4900</f>
        <v>3800</v>
      </c>
      <c r="D915" s="82"/>
    </row>
    <row r="916" spans="1:4" ht="14.25">
      <c r="A916" s="82" t="s">
        <v>774</v>
      </c>
      <c r="B916" s="82">
        <v>5412</v>
      </c>
      <c r="C916" s="82">
        <f>7931-4900</f>
        <v>3031</v>
      </c>
      <c r="D916" s="82"/>
    </row>
    <row r="917" spans="1:4" ht="14.25">
      <c r="A917" s="82" t="s">
        <v>84</v>
      </c>
      <c r="B917" s="82">
        <v>92</v>
      </c>
      <c r="C917" s="82">
        <v>107</v>
      </c>
      <c r="D917" s="82"/>
    </row>
    <row r="918" spans="1:4" ht="14.25">
      <c r="A918" s="82" t="s">
        <v>85</v>
      </c>
      <c r="B918" s="82">
        <v>73</v>
      </c>
      <c r="C918" s="82">
        <v>0</v>
      </c>
      <c r="D918" s="82"/>
    </row>
    <row r="919" spans="1:4" ht="14.25">
      <c r="A919" s="82" t="s">
        <v>86</v>
      </c>
      <c r="B919" s="82"/>
      <c r="C919" s="82">
        <v>0</v>
      </c>
      <c r="D919" s="82"/>
    </row>
    <row r="920" spans="1:4" ht="14.25">
      <c r="A920" s="82" t="s">
        <v>775</v>
      </c>
      <c r="B920" s="82">
        <v>1494</v>
      </c>
      <c r="C920" s="82">
        <v>0</v>
      </c>
      <c r="D920" s="82"/>
    </row>
    <row r="921" spans="1:4" ht="14.25">
      <c r="A921" s="82" t="s">
        <v>776</v>
      </c>
      <c r="B921" s="82">
        <v>498</v>
      </c>
      <c r="C921" s="82">
        <v>1429</v>
      </c>
      <c r="D921" s="82"/>
    </row>
    <row r="922" spans="1:4" ht="14.25">
      <c r="A922" s="82" t="s">
        <v>777</v>
      </c>
      <c r="B922" s="82"/>
      <c r="C922" s="82">
        <v>0</v>
      </c>
      <c r="D922" s="82"/>
    </row>
    <row r="923" spans="1:4" ht="14.25">
      <c r="A923" s="82" t="s">
        <v>778</v>
      </c>
      <c r="B923" s="82"/>
      <c r="C923" s="82">
        <v>0</v>
      </c>
      <c r="D923" s="82"/>
    </row>
    <row r="924" spans="1:4" ht="14.25">
      <c r="A924" s="82" t="s">
        <v>779</v>
      </c>
      <c r="B924" s="82"/>
      <c r="C924" s="82">
        <v>0</v>
      </c>
      <c r="D924" s="82"/>
    </row>
    <row r="925" spans="1:4" ht="14.25">
      <c r="A925" s="82" t="s">
        <v>780</v>
      </c>
      <c r="B925" s="82">
        <v>342</v>
      </c>
      <c r="C925" s="82">
        <v>94</v>
      </c>
      <c r="D925" s="82"/>
    </row>
    <row r="926" spans="1:4" ht="14.25">
      <c r="A926" s="82" t="s">
        <v>781</v>
      </c>
      <c r="B926" s="82"/>
      <c r="C926" s="82">
        <v>0</v>
      </c>
      <c r="D926" s="82"/>
    </row>
    <row r="927" spans="1:4" ht="14.25">
      <c r="A927" s="82" t="s">
        <v>782</v>
      </c>
      <c r="B927" s="82"/>
      <c r="C927" s="82">
        <v>0</v>
      </c>
      <c r="D927" s="82"/>
    </row>
    <row r="928" spans="1:4" ht="14.25">
      <c r="A928" s="82" t="s">
        <v>783</v>
      </c>
      <c r="B928" s="82"/>
      <c r="C928" s="82">
        <v>0</v>
      </c>
      <c r="D928" s="82"/>
    </row>
    <row r="929" spans="1:4" ht="14.25">
      <c r="A929" s="82" t="s">
        <v>784</v>
      </c>
      <c r="B929" s="82"/>
      <c r="C929" s="82">
        <v>0</v>
      </c>
      <c r="D929" s="82"/>
    </row>
    <row r="930" spans="1:4" ht="14.25">
      <c r="A930" s="82" t="s">
        <v>785</v>
      </c>
      <c r="B930" s="82"/>
      <c r="C930" s="82">
        <v>0</v>
      </c>
      <c r="D930" s="82"/>
    </row>
    <row r="931" spans="1:4" ht="14.25">
      <c r="A931" s="82" t="s">
        <v>786</v>
      </c>
      <c r="B931" s="82"/>
      <c r="C931" s="82">
        <v>0</v>
      </c>
      <c r="D931" s="82"/>
    </row>
    <row r="932" spans="1:4" ht="14.25">
      <c r="A932" s="82" t="s">
        <v>787</v>
      </c>
      <c r="B932" s="82"/>
      <c r="C932" s="82">
        <v>0</v>
      </c>
      <c r="D932" s="82"/>
    </row>
    <row r="933" spans="1:4" ht="14.25">
      <c r="A933" s="82" t="s">
        <v>788</v>
      </c>
      <c r="B933" s="82"/>
      <c r="C933" s="82">
        <v>0</v>
      </c>
      <c r="D933" s="82"/>
    </row>
    <row r="934" spans="1:4" ht="14.25">
      <c r="A934" s="82" t="s">
        <v>789</v>
      </c>
      <c r="B934" s="82"/>
      <c r="C934" s="82">
        <v>0</v>
      </c>
      <c r="D934" s="82"/>
    </row>
    <row r="935" spans="1:4" ht="14.25">
      <c r="A935" s="82" t="s">
        <v>790</v>
      </c>
      <c r="B935" s="82"/>
      <c r="C935" s="82">
        <v>0</v>
      </c>
      <c r="D935" s="82"/>
    </row>
    <row r="936" spans="1:4" ht="14.25">
      <c r="A936" s="82" t="s">
        <v>791</v>
      </c>
      <c r="B936" s="82"/>
      <c r="C936" s="82">
        <v>0</v>
      </c>
      <c r="D936" s="82"/>
    </row>
    <row r="937" spans="1:4" ht="14.25">
      <c r="A937" s="82" t="s">
        <v>792</v>
      </c>
      <c r="B937" s="82"/>
      <c r="C937" s="82">
        <v>0</v>
      </c>
      <c r="D937" s="82"/>
    </row>
    <row r="938" spans="1:4" ht="14.25">
      <c r="A938" s="82" t="s">
        <v>793</v>
      </c>
      <c r="B938" s="82">
        <v>2913</v>
      </c>
      <c r="C938" s="82">
        <f>6301-4900</f>
        <v>1401</v>
      </c>
      <c r="D938" s="82"/>
    </row>
    <row r="939" spans="1:4" ht="14.25">
      <c r="A939" s="82" t="s">
        <v>794</v>
      </c>
      <c r="B939" s="82">
        <v>0</v>
      </c>
      <c r="C939" s="82">
        <v>0</v>
      </c>
      <c r="D939" s="82"/>
    </row>
    <row r="940" spans="1:4" ht="14.25">
      <c r="A940" s="82" t="s">
        <v>84</v>
      </c>
      <c r="B940" s="82"/>
      <c r="C940" s="82">
        <v>0</v>
      </c>
      <c r="D940" s="82"/>
    </row>
    <row r="941" spans="1:4" ht="14.25">
      <c r="A941" s="82" t="s">
        <v>85</v>
      </c>
      <c r="B941" s="82"/>
      <c r="C941" s="82">
        <v>0</v>
      </c>
      <c r="D941" s="82"/>
    </row>
    <row r="942" spans="1:4" ht="14.25">
      <c r="A942" s="82" t="s">
        <v>86</v>
      </c>
      <c r="B942" s="82"/>
      <c r="C942" s="82">
        <v>0</v>
      </c>
      <c r="D942" s="82"/>
    </row>
    <row r="943" spans="1:4" ht="14.25">
      <c r="A943" s="82" t="s">
        <v>795</v>
      </c>
      <c r="B943" s="82"/>
      <c r="C943" s="82">
        <v>0</v>
      </c>
      <c r="D943" s="82"/>
    </row>
    <row r="944" spans="1:4" ht="14.25">
      <c r="A944" s="82" t="s">
        <v>796</v>
      </c>
      <c r="B944" s="82"/>
      <c r="C944" s="82">
        <v>0</v>
      </c>
      <c r="D944" s="82"/>
    </row>
    <row r="945" spans="1:4" ht="14.25">
      <c r="A945" s="82" t="s">
        <v>797</v>
      </c>
      <c r="B945" s="82"/>
      <c r="C945" s="82">
        <v>0</v>
      </c>
      <c r="D945" s="82"/>
    </row>
    <row r="946" spans="1:4" ht="14.25">
      <c r="A946" s="82" t="s">
        <v>798</v>
      </c>
      <c r="B946" s="82"/>
      <c r="C946" s="82">
        <v>0</v>
      </c>
      <c r="D946" s="82"/>
    </row>
    <row r="947" spans="1:4" ht="14.25">
      <c r="A947" s="82" t="s">
        <v>799</v>
      </c>
      <c r="B947" s="82"/>
      <c r="C947" s="82">
        <v>0</v>
      </c>
      <c r="D947" s="82"/>
    </row>
    <row r="948" spans="1:4" ht="14.25">
      <c r="A948" s="82" t="s">
        <v>800</v>
      </c>
      <c r="B948" s="82"/>
      <c r="C948" s="82">
        <v>0</v>
      </c>
      <c r="D948" s="82"/>
    </row>
    <row r="949" spans="1:4" ht="14.25">
      <c r="A949" s="82" t="s">
        <v>801</v>
      </c>
      <c r="B949" s="82">
        <v>0</v>
      </c>
      <c r="C949" s="82">
        <v>0</v>
      </c>
      <c r="D949" s="82"/>
    </row>
    <row r="950" spans="1:4" ht="14.25">
      <c r="A950" s="82" t="s">
        <v>84</v>
      </c>
      <c r="B950" s="82"/>
      <c r="C950" s="82">
        <v>0</v>
      </c>
      <c r="D950" s="82"/>
    </row>
    <row r="951" spans="1:4" ht="14.25">
      <c r="A951" s="82" t="s">
        <v>85</v>
      </c>
      <c r="B951" s="82"/>
      <c r="C951" s="82">
        <v>0</v>
      </c>
      <c r="D951" s="82"/>
    </row>
    <row r="952" spans="1:4" ht="14.25">
      <c r="A952" s="82" t="s">
        <v>86</v>
      </c>
      <c r="B952" s="82"/>
      <c r="C952" s="82">
        <v>0</v>
      </c>
      <c r="D952" s="82"/>
    </row>
    <row r="953" spans="1:4" ht="14.25">
      <c r="A953" s="82" t="s">
        <v>802</v>
      </c>
      <c r="B953" s="82"/>
      <c r="C953" s="82">
        <v>0</v>
      </c>
      <c r="D953" s="82"/>
    </row>
    <row r="954" spans="1:4" ht="14.25">
      <c r="A954" s="82" t="s">
        <v>803</v>
      </c>
      <c r="B954" s="82"/>
      <c r="C954" s="82">
        <v>0</v>
      </c>
      <c r="D954" s="82"/>
    </row>
    <row r="955" spans="1:4" ht="14.25">
      <c r="A955" s="82" t="s">
        <v>804</v>
      </c>
      <c r="B955" s="82"/>
      <c r="C955" s="82">
        <v>0</v>
      </c>
      <c r="D955" s="82"/>
    </row>
    <row r="956" spans="1:4" ht="14.25">
      <c r="A956" s="82" t="s">
        <v>805</v>
      </c>
      <c r="B956" s="82"/>
      <c r="C956" s="82">
        <v>0</v>
      </c>
      <c r="D956" s="82"/>
    </row>
    <row r="957" spans="1:4" ht="14.25">
      <c r="A957" s="82" t="s">
        <v>806</v>
      </c>
      <c r="B957" s="82"/>
      <c r="C957" s="82">
        <v>0</v>
      </c>
      <c r="D957" s="82"/>
    </row>
    <row r="958" spans="1:4" ht="14.25">
      <c r="A958" s="82" t="s">
        <v>807</v>
      </c>
      <c r="B958" s="82"/>
      <c r="C958" s="82">
        <v>0</v>
      </c>
      <c r="D958" s="82"/>
    </row>
    <row r="959" spans="1:4" ht="14.25">
      <c r="A959" s="82" t="s">
        <v>808</v>
      </c>
      <c r="B959" s="82">
        <v>389</v>
      </c>
      <c r="C959" s="82">
        <v>187</v>
      </c>
      <c r="D959" s="82"/>
    </row>
    <row r="960" spans="1:4" ht="14.25">
      <c r="A960" s="82" t="s">
        <v>809</v>
      </c>
      <c r="B960" s="82">
        <v>146</v>
      </c>
      <c r="C960" s="82">
        <v>0</v>
      </c>
      <c r="D960" s="82"/>
    </row>
    <row r="961" spans="1:4" ht="14.25">
      <c r="A961" s="82" t="s">
        <v>810</v>
      </c>
      <c r="B961" s="82">
        <v>68</v>
      </c>
      <c r="C961" s="82">
        <v>0</v>
      </c>
      <c r="D961" s="82"/>
    </row>
    <row r="962" spans="1:4" ht="14.25">
      <c r="A962" s="82" t="s">
        <v>811</v>
      </c>
      <c r="B962" s="82">
        <v>175</v>
      </c>
      <c r="C962" s="82">
        <v>187</v>
      </c>
      <c r="D962" s="82"/>
    </row>
    <row r="963" spans="1:4" ht="14.25">
      <c r="A963" s="82" t="s">
        <v>812</v>
      </c>
      <c r="B963" s="82"/>
      <c r="C963" s="82">
        <v>0</v>
      </c>
      <c r="D963" s="82"/>
    </row>
    <row r="964" spans="1:4" ht="14.25">
      <c r="A964" s="82" t="s">
        <v>813</v>
      </c>
      <c r="B964" s="82">
        <v>0</v>
      </c>
      <c r="C964" s="82">
        <v>0</v>
      </c>
      <c r="D964" s="82"/>
    </row>
    <row r="965" spans="1:4" ht="14.25">
      <c r="A965" s="82" t="s">
        <v>84</v>
      </c>
      <c r="B965" s="82"/>
      <c r="C965" s="82">
        <v>0</v>
      </c>
      <c r="D965" s="82"/>
    </row>
    <row r="966" spans="1:4" ht="14.25">
      <c r="A966" s="82" t="s">
        <v>85</v>
      </c>
      <c r="B966" s="82"/>
      <c r="C966" s="82">
        <v>0</v>
      </c>
      <c r="D966" s="82"/>
    </row>
    <row r="967" spans="1:4" ht="14.25">
      <c r="A967" s="82" t="s">
        <v>86</v>
      </c>
      <c r="B967" s="82"/>
      <c r="C967" s="82">
        <v>0</v>
      </c>
      <c r="D967" s="82"/>
    </row>
    <row r="968" spans="1:4" ht="14.25">
      <c r="A968" s="82" t="s">
        <v>799</v>
      </c>
      <c r="B968" s="82"/>
      <c r="C968" s="82">
        <v>0</v>
      </c>
      <c r="D968" s="82"/>
    </row>
    <row r="969" spans="1:4" ht="14.25">
      <c r="A969" s="82" t="s">
        <v>814</v>
      </c>
      <c r="B969" s="82"/>
      <c r="C969" s="82">
        <v>0</v>
      </c>
      <c r="D969" s="82"/>
    </row>
    <row r="970" spans="1:4" ht="14.25">
      <c r="A970" s="82" t="s">
        <v>815</v>
      </c>
      <c r="B970" s="82"/>
      <c r="C970" s="82">
        <v>0</v>
      </c>
      <c r="D970" s="82"/>
    </row>
    <row r="971" spans="1:4" ht="14.25">
      <c r="A971" s="82" t="s">
        <v>816</v>
      </c>
      <c r="B971" s="82">
        <v>156</v>
      </c>
      <c r="C971" s="82">
        <v>582</v>
      </c>
      <c r="D971" s="82"/>
    </row>
    <row r="972" spans="1:4" ht="14.25">
      <c r="A972" s="82" t="s">
        <v>817</v>
      </c>
      <c r="B972" s="82"/>
      <c r="C972" s="82">
        <v>0</v>
      </c>
      <c r="D972" s="82"/>
    </row>
    <row r="973" spans="1:4" ht="14.25">
      <c r="A973" s="82" t="s">
        <v>818</v>
      </c>
      <c r="B973" s="82">
        <v>156</v>
      </c>
      <c r="C973" s="82">
        <v>582</v>
      </c>
      <c r="D973" s="82"/>
    </row>
    <row r="974" spans="1:4" ht="14.25">
      <c r="A974" s="82" t="s">
        <v>819</v>
      </c>
      <c r="B974" s="82"/>
      <c r="C974" s="82">
        <v>0</v>
      </c>
      <c r="D974" s="82"/>
    </row>
    <row r="975" spans="1:4" ht="14.25">
      <c r="A975" s="82" t="s">
        <v>820</v>
      </c>
      <c r="B975" s="82"/>
      <c r="C975" s="82">
        <v>0</v>
      </c>
      <c r="D975" s="82"/>
    </row>
    <row r="976" spans="1:4" ht="14.25">
      <c r="A976" s="82" t="s">
        <v>821</v>
      </c>
      <c r="B976" s="82">
        <v>0</v>
      </c>
      <c r="C976" s="82">
        <v>0</v>
      </c>
      <c r="D976" s="82"/>
    </row>
    <row r="977" spans="1:4" ht="14.25">
      <c r="A977" s="82" t="s">
        <v>822</v>
      </c>
      <c r="B977" s="82"/>
      <c r="C977" s="82">
        <v>0</v>
      </c>
      <c r="D977" s="82"/>
    </row>
    <row r="978" spans="1:4" ht="14.25">
      <c r="A978" s="82" t="s">
        <v>823</v>
      </c>
      <c r="B978" s="82"/>
      <c r="C978" s="82">
        <v>0</v>
      </c>
      <c r="D978" s="82"/>
    </row>
    <row r="979" spans="1:4" ht="14.25">
      <c r="A979" s="82" t="s">
        <v>824</v>
      </c>
      <c r="B979" s="82">
        <v>3061</v>
      </c>
      <c r="C979" s="82">
        <v>678</v>
      </c>
      <c r="D979" s="82"/>
    </row>
    <row r="980" spans="1:4" ht="14.25">
      <c r="A980" s="82" t="s">
        <v>825</v>
      </c>
      <c r="B980" s="82">
        <v>0</v>
      </c>
      <c r="C980" s="82">
        <v>0</v>
      </c>
      <c r="D980" s="82"/>
    </row>
    <row r="981" spans="1:4" ht="14.25">
      <c r="A981" s="82" t="s">
        <v>84</v>
      </c>
      <c r="B981" s="82"/>
      <c r="C981" s="82">
        <v>0</v>
      </c>
      <c r="D981" s="82"/>
    </row>
    <row r="982" spans="1:4" ht="14.25">
      <c r="A982" s="82" t="s">
        <v>85</v>
      </c>
      <c r="B982" s="82"/>
      <c r="C982" s="82">
        <v>0</v>
      </c>
      <c r="D982" s="82"/>
    </row>
    <row r="983" spans="1:4" ht="14.25">
      <c r="A983" s="82" t="s">
        <v>86</v>
      </c>
      <c r="B983" s="82"/>
      <c r="C983" s="82">
        <v>0</v>
      </c>
      <c r="D983" s="82"/>
    </row>
    <row r="984" spans="1:4" ht="14.25">
      <c r="A984" s="82" t="s">
        <v>826</v>
      </c>
      <c r="B984" s="82"/>
      <c r="C984" s="82">
        <v>0</v>
      </c>
      <c r="D984" s="82"/>
    </row>
    <row r="985" spans="1:4" ht="14.25">
      <c r="A985" s="82" t="s">
        <v>827</v>
      </c>
      <c r="B985" s="82"/>
      <c r="C985" s="82">
        <v>0</v>
      </c>
      <c r="D985" s="82"/>
    </row>
    <row r="986" spans="1:4" ht="14.25">
      <c r="A986" s="82" t="s">
        <v>828</v>
      </c>
      <c r="B986" s="82"/>
      <c r="C986" s="82">
        <v>0</v>
      </c>
      <c r="D986" s="82"/>
    </row>
    <row r="987" spans="1:4" ht="14.25">
      <c r="A987" s="82" t="s">
        <v>829</v>
      </c>
      <c r="B987" s="82"/>
      <c r="C987" s="82">
        <v>0</v>
      </c>
      <c r="D987" s="82"/>
    </row>
    <row r="988" spans="1:4" ht="14.25">
      <c r="A988" s="82" t="s">
        <v>830</v>
      </c>
      <c r="B988" s="82"/>
      <c r="C988" s="82">
        <v>0</v>
      </c>
      <c r="D988" s="82"/>
    </row>
    <row r="989" spans="1:4" ht="14.25">
      <c r="A989" s="82" t="s">
        <v>831</v>
      </c>
      <c r="B989" s="82"/>
      <c r="C989" s="82">
        <v>0</v>
      </c>
      <c r="D989" s="82"/>
    </row>
    <row r="990" spans="1:4" ht="14.25">
      <c r="A990" s="82" t="s">
        <v>832</v>
      </c>
      <c r="B990" s="82">
        <v>0</v>
      </c>
      <c r="C990" s="82">
        <v>0</v>
      </c>
      <c r="D990" s="82"/>
    </row>
    <row r="991" spans="1:4" ht="14.25">
      <c r="A991" s="82" t="s">
        <v>84</v>
      </c>
      <c r="B991" s="82"/>
      <c r="C991" s="82">
        <v>0</v>
      </c>
      <c r="D991" s="82"/>
    </row>
    <row r="992" spans="1:4" ht="14.25">
      <c r="A992" s="82" t="s">
        <v>85</v>
      </c>
      <c r="B992" s="82"/>
      <c r="C992" s="82">
        <v>0</v>
      </c>
      <c r="D992" s="82"/>
    </row>
    <row r="993" spans="1:4" ht="14.25">
      <c r="A993" s="82" t="s">
        <v>86</v>
      </c>
      <c r="B993" s="82"/>
      <c r="C993" s="82">
        <v>0</v>
      </c>
      <c r="D993" s="82"/>
    </row>
    <row r="994" spans="1:4" ht="14.25">
      <c r="A994" s="82" t="s">
        <v>833</v>
      </c>
      <c r="B994" s="82"/>
      <c r="C994" s="82">
        <v>0</v>
      </c>
      <c r="D994" s="82"/>
    </row>
    <row r="995" spans="1:4" ht="14.25">
      <c r="A995" s="82" t="s">
        <v>834</v>
      </c>
      <c r="B995" s="82"/>
      <c r="C995" s="82">
        <v>0</v>
      </c>
      <c r="D995" s="82"/>
    </row>
    <row r="996" spans="1:4" ht="14.25">
      <c r="A996" s="82" t="s">
        <v>835</v>
      </c>
      <c r="B996" s="82"/>
      <c r="C996" s="82">
        <v>0</v>
      </c>
      <c r="D996" s="82"/>
    </row>
    <row r="997" spans="1:4" ht="14.25">
      <c r="A997" s="82" t="s">
        <v>836</v>
      </c>
      <c r="B997" s="82"/>
      <c r="C997" s="82">
        <v>0</v>
      </c>
      <c r="D997" s="82"/>
    </row>
    <row r="998" spans="1:4" ht="14.25">
      <c r="A998" s="82" t="s">
        <v>837</v>
      </c>
      <c r="B998" s="82"/>
      <c r="C998" s="82">
        <v>0</v>
      </c>
      <c r="D998" s="82"/>
    </row>
    <row r="999" spans="1:4" ht="14.25">
      <c r="A999" s="82" t="s">
        <v>838</v>
      </c>
      <c r="B999" s="82"/>
      <c r="C999" s="82">
        <v>0</v>
      </c>
      <c r="D999" s="82"/>
    </row>
    <row r="1000" spans="1:4" ht="14.25">
      <c r="A1000" s="82" t="s">
        <v>839</v>
      </c>
      <c r="B1000" s="82"/>
      <c r="C1000" s="82">
        <v>0</v>
      </c>
      <c r="D1000" s="82"/>
    </row>
    <row r="1001" spans="1:4" ht="14.25">
      <c r="A1001" s="82" t="s">
        <v>840</v>
      </c>
      <c r="B1001" s="82"/>
      <c r="C1001" s="82">
        <v>0</v>
      </c>
      <c r="D1001" s="82"/>
    </row>
    <row r="1002" spans="1:4" ht="14.25">
      <c r="A1002" s="82" t="s">
        <v>841</v>
      </c>
      <c r="B1002" s="82"/>
      <c r="C1002" s="82">
        <v>0</v>
      </c>
      <c r="D1002" s="82"/>
    </row>
    <row r="1003" spans="1:4" ht="14.25">
      <c r="A1003" s="82" t="s">
        <v>842</v>
      </c>
      <c r="B1003" s="82"/>
      <c r="C1003" s="82">
        <v>0</v>
      </c>
      <c r="D1003" s="82"/>
    </row>
    <row r="1004" spans="1:4" ht="14.25">
      <c r="A1004" s="82" t="s">
        <v>843</v>
      </c>
      <c r="B1004" s="82"/>
      <c r="C1004" s="82">
        <v>0</v>
      </c>
      <c r="D1004" s="82"/>
    </row>
    <row r="1005" spans="1:4" ht="14.25">
      <c r="A1005" s="82" t="s">
        <v>844</v>
      </c>
      <c r="B1005" s="82"/>
      <c r="C1005" s="82">
        <v>0</v>
      </c>
      <c r="D1005" s="82"/>
    </row>
    <row r="1006" spans="1:4" ht="14.25">
      <c r="A1006" s="82" t="s">
        <v>845</v>
      </c>
      <c r="B1006" s="82">
        <v>0</v>
      </c>
      <c r="C1006" s="82">
        <v>0</v>
      </c>
      <c r="D1006" s="82"/>
    </row>
    <row r="1007" spans="1:4" ht="14.25">
      <c r="A1007" s="82" t="s">
        <v>84</v>
      </c>
      <c r="B1007" s="82"/>
      <c r="C1007" s="82">
        <v>0</v>
      </c>
      <c r="D1007" s="82"/>
    </row>
    <row r="1008" spans="1:4" ht="14.25">
      <c r="A1008" s="82" t="s">
        <v>85</v>
      </c>
      <c r="B1008" s="82"/>
      <c r="C1008" s="82">
        <v>0</v>
      </c>
      <c r="D1008" s="82"/>
    </row>
    <row r="1009" spans="1:4" ht="14.25">
      <c r="A1009" s="82" t="s">
        <v>86</v>
      </c>
      <c r="B1009" s="82"/>
      <c r="C1009" s="82">
        <v>0</v>
      </c>
      <c r="D1009" s="82"/>
    </row>
    <row r="1010" spans="1:4" ht="14.25">
      <c r="A1010" s="82" t="s">
        <v>846</v>
      </c>
      <c r="B1010" s="82"/>
      <c r="C1010" s="82">
        <v>0</v>
      </c>
      <c r="D1010" s="82"/>
    </row>
    <row r="1011" spans="1:4" ht="14.25">
      <c r="A1011" s="82" t="s">
        <v>847</v>
      </c>
      <c r="B1011" s="82">
        <v>723</v>
      </c>
      <c r="C1011" s="82">
        <v>0</v>
      </c>
      <c r="D1011" s="82"/>
    </row>
    <row r="1012" spans="1:4" ht="14.25">
      <c r="A1012" s="82" t="s">
        <v>84</v>
      </c>
      <c r="B1012" s="82">
        <v>37</v>
      </c>
      <c r="C1012" s="82">
        <v>0</v>
      </c>
      <c r="D1012" s="82"/>
    </row>
    <row r="1013" spans="1:4" ht="14.25">
      <c r="A1013" s="82" t="s">
        <v>85</v>
      </c>
      <c r="B1013" s="82">
        <v>44</v>
      </c>
      <c r="C1013" s="82">
        <v>0</v>
      </c>
      <c r="D1013" s="82"/>
    </row>
    <row r="1014" spans="1:4" ht="14.25">
      <c r="A1014" s="82" t="s">
        <v>86</v>
      </c>
      <c r="B1014" s="82"/>
      <c r="C1014" s="82">
        <v>0</v>
      </c>
      <c r="D1014" s="82"/>
    </row>
    <row r="1015" spans="1:4" ht="14.25">
      <c r="A1015" s="82" t="s">
        <v>848</v>
      </c>
      <c r="B1015" s="82"/>
      <c r="C1015" s="82">
        <v>0</v>
      </c>
      <c r="D1015" s="82"/>
    </row>
    <row r="1016" spans="1:4" ht="14.25">
      <c r="A1016" s="82" t="s">
        <v>849</v>
      </c>
      <c r="B1016" s="82"/>
      <c r="C1016" s="82">
        <v>0</v>
      </c>
      <c r="D1016" s="82"/>
    </row>
    <row r="1017" spans="1:4" ht="14.25">
      <c r="A1017" s="82" t="s">
        <v>850</v>
      </c>
      <c r="B1017" s="82"/>
      <c r="C1017" s="82">
        <v>0</v>
      </c>
      <c r="D1017" s="82"/>
    </row>
    <row r="1018" spans="1:4" ht="14.25">
      <c r="A1018" s="82" t="s">
        <v>851</v>
      </c>
      <c r="B1018" s="82"/>
      <c r="C1018" s="82">
        <v>0</v>
      </c>
      <c r="D1018" s="82"/>
    </row>
    <row r="1019" spans="1:4" ht="14.25">
      <c r="A1019" s="82" t="s">
        <v>852</v>
      </c>
      <c r="B1019" s="82"/>
      <c r="C1019" s="82">
        <v>0</v>
      </c>
      <c r="D1019" s="82"/>
    </row>
    <row r="1020" spans="1:4" ht="14.25">
      <c r="A1020" s="82" t="s">
        <v>853</v>
      </c>
      <c r="B1020" s="82">
        <v>638</v>
      </c>
      <c r="C1020" s="82">
        <v>0</v>
      </c>
      <c r="D1020" s="82"/>
    </row>
    <row r="1021" spans="1:4" ht="14.25">
      <c r="A1021" s="82" t="s">
        <v>854</v>
      </c>
      <c r="B1021" s="82"/>
      <c r="C1021" s="82">
        <v>0</v>
      </c>
      <c r="D1021" s="82"/>
    </row>
    <row r="1022" spans="1:4" ht="14.25">
      <c r="A1022" s="82" t="s">
        <v>799</v>
      </c>
      <c r="B1022" s="82"/>
      <c r="C1022" s="82">
        <v>0</v>
      </c>
      <c r="D1022" s="82"/>
    </row>
    <row r="1023" spans="1:4" ht="14.25">
      <c r="A1023" s="82" t="s">
        <v>855</v>
      </c>
      <c r="B1023" s="82"/>
      <c r="C1023" s="82">
        <v>0</v>
      </c>
      <c r="D1023" s="82"/>
    </row>
    <row r="1024" spans="1:4" ht="14.25">
      <c r="A1024" s="82" t="s">
        <v>856</v>
      </c>
      <c r="B1024" s="82">
        <v>4</v>
      </c>
      <c r="C1024" s="82">
        <v>0</v>
      </c>
      <c r="D1024" s="82"/>
    </row>
    <row r="1025" spans="1:4" ht="14.25">
      <c r="A1025" s="82" t="s">
        <v>857</v>
      </c>
      <c r="B1025" s="82">
        <v>0</v>
      </c>
      <c r="C1025" s="82">
        <v>0</v>
      </c>
      <c r="D1025" s="82"/>
    </row>
    <row r="1026" spans="1:4" ht="14.25">
      <c r="A1026" s="82" t="s">
        <v>84</v>
      </c>
      <c r="B1026" s="82"/>
      <c r="C1026" s="82">
        <v>0</v>
      </c>
      <c r="D1026" s="82"/>
    </row>
    <row r="1027" spans="1:4" ht="14.25">
      <c r="A1027" s="82" t="s">
        <v>85</v>
      </c>
      <c r="B1027" s="82"/>
      <c r="C1027" s="82">
        <v>0</v>
      </c>
      <c r="D1027" s="82"/>
    </row>
    <row r="1028" spans="1:4" ht="14.25">
      <c r="A1028" s="82" t="s">
        <v>86</v>
      </c>
      <c r="B1028" s="82"/>
      <c r="C1028" s="82">
        <v>0</v>
      </c>
      <c r="D1028" s="82"/>
    </row>
    <row r="1029" spans="1:4" ht="14.25">
      <c r="A1029" s="82" t="s">
        <v>858</v>
      </c>
      <c r="B1029" s="82"/>
      <c r="C1029" s="82">
        <v>0</v>
      </c>
      <c r="D1029" s="82"/>
    </row>
    <row r="1030" spans="1:4" ht="14.25">
      <c r="A1030" s="82" t="s">
        <v>859</v>
      </c>
      <c r="B1030" s="82"/>
      <c r="C1030" s="82">
        <v>0</v>
      </c>
      <c r="D1030" s="82"/>
    </row>
    <row r="1031" spans="1:4" ht="14.25">
      <c r="A1031" s="82" t="s">
        <v>860</v>
      </c>
      <c r="B1031" s="82"/>
      <c r="C1031" s="82">
        <v>0</v>
      </c>
      <c r="D1031" s="82"/>
    </row>
    <row r="1032" spans="1:4" ht="14.25">
      <c r="A1032" s="82" t="s">
        <v>861</v>
      </c>
      <c r="B1032" s="82">
        <v>647</v>
      </c>
      <c r="C1032" s="82">
        <v>678</v>
      </c>
      <c r="D1032" s="82"/>
    </row>
    <row r="1033" spans="1:4" ht="14.25">
      <c r="A1033" s="82" t="s">
        <v>84</v>
      </c>
      <c r="B1033" s="82"/>
      <c r="C1033" s="82">
        <v>0</v>
      </c>
      <c r="D1033" s="82"/>
    </row>
    <row r="1034" spans="1:4" ht="14.25">
      <c r="A1034" s="82" t="s">
        <v>85</v>
      </c>
      <c r="B1034" s="82"/>
      <c r="C1034" s="82">
        <v>0</v>
      </c>
      <c r="D1034" s="82"/>
    </row>
    <row r="1035" spans="1:4" ht="14.25">
      <c r="A1035" s="82" t="s">
        <v>86</v>
      </c>
      <c r="B1035" s="82"/>
      <c r="C1035" s="82">
        <v>0</v>
      </c>
      <c r="D1035" s="82"/>
    </row>
    <row r="1036" spans="1:4" ht="14.25">
      <c r="A1036" s="82" t="s">
        <v>862</v>
      </c>
      <c r="B1036" s="82"/>
      <c r="C1036" s="82">
        <v>0</v>
      </c>
      <c r="D1036" s="82"/>
    </row>
    <row r="1037" spans="1:4" ht="14.25">
      <c r="A1037" s="82" t="s">
        <v>863</v>
      </c>
      <c r="B1037" s="82">
        <v>220</v>
      </c>
      <c r="C1037" s="82">
        <v>120</v>
      </c>
      <c r="D1037" s="82"/>
    </row>
    <row r="1038" spans="1:4" ht="14.25">
      <c r="A1038" s="82" t="s">
        <v>864</v>
      </c>
      <c r="B1038" s="82">
        <v>427</v>
      </c>
      <c r="C1038" s="82">
        <v>558</v>
      </c>
      <c r="D1038" s="82"/>
    </row>
    <row r="1039" spans="1:4" ht="14.25">
      <c r="A1039" s="82" t="s">
        <v>865</v>
      </c>
      <c r="B1039" s="82">
        <v>1691</v>
      </c>
      <c r="C1039" s="82">
        <v>0</v>
      </c>
      <c r="D1039" s="82"/>
    </row>
    <row r="1040" spans="1:4" ht="14.25">
      <c r="A1040" s="82" t="s">
        <v>866</v>
      </c>
      <c r="B1040" s="82"/>
      <c r="C1040" s="82">
        <v>0</v>
      </c>
      <c r="D1040" s="82"/>
    </row>
    <row r="1041" spans="1:4" ht="14.25">
      <c r="A1041" s="82" t="s">
        <v>867</v>
      </c>
      <c r="B1041" s="82">
        <v>1691</v>
      </c>
      <c r="C1041" s="82">
        <v>0</v>
      </c>
      <c r="D1041" s="82"/>
    </row>
    <row r="1042" spans="1:4" ht="14.25">
      <c r="A1042" s="82" t="s">
        <v>868</v>
      </c>
      <c r="B1042" s="82"/>
      <c r="C1042" s="82">
        <v>0</v>
      </c>
      <c r="D1042" s="82"/>
    </row>
    <row r="1043" spans="1:4" ht="14.25">
      <c r="A1043" s="82" t="s">
        <v>869</v>
      </c>
      <c r="B1043" s="82"/>
      <c r="C1043" s="82">
        <v>0</v>
      </c>
      <c r="D1043" s="82"/>
    </row>
    <row r="1044" spans="1:4" ht="14.25">
      <c r="A1044" s="82" t="s">
        <v>870</v>
      </c>
      <c r="B1044" s="82"/>
      <c r="C1044" s="82">
        <v>0</v>
      </c>
      <c r="D1044" s="82"/>
    </row>
    <row r="1045" spans="1:4" ht="14.25">
      <c r="A1045" s="82" t="s">
        <v>871</v>
      </c>
      <c r="B1045" s="82">
        <v>2938</v>
      </c>
      <c r="C1045" s="82">
        <v>524</v>
      </c>
      <c r="D1045" s="82"/>
    </row>
    <row r="1046" spans="1:4" ht="14.25">
      <c r="A1046" s="82" t="s">
        <v>872</v>
      </c>
      <c r="B1046" s="82">
        <v>2889</v>
      </c>
      <c r="C1046" s="82">
        <v>524</v>
      </c>
      <c r="D1046" s="82"/>
    </row>
    <row r="1047" spans="1:4" ht="14.25">
      <c r="A1047" s="82" t="s">
        <v>84</v>
      </c>
      <c r="B1047" s="82"/>
      <c r="C1047" s="82">
        <v>0</v>
      </c>
      <c r="D1047" s="82"/>
    </row>
    <row r="1048" spans="1:4" ht="14.25">
      <c r="A1048" s="82" t="s">
        <v>85</v>
      </c>
      <c r="B1048" s="82">
        <v>46</v>
      </c>
      <c r="C1048" s="82">
        <v>34</v>
      </c>
      <c r="D1048" s="82"/>
    </row>
    <row r="1049" spans="1:4" ht="14.25">
      <c r="A1049" s="82" t="s">
        <v>86</v>
      </c>
      <c r="B1049" s="82"/>
      <c r="C1049" s="82">
        <v>0</v>
      </c>
      <c r="D1049" s="82"/>
    </row>
    <row r="1050" spans="1:4" ht="14.25">
      <c r="A1050" s="82" t="s">
        <v>873</v>
      </c>
      <c r="B1050" s="82"/>
      <c r="C1050" s="82">
        <v>0</v>
      </c>
      <c r="D1050" s="82"/>
    </row>
    <row r="1051" spans="1:4" ht="14.25">
      <c r="A1051" s="82" t="s">
        <v>874</v>
      </c>
      <c r="B1051" s="82"/>
      <c r="C1051" s="82">
        <v>0</v>
      </c>
      <c r="D1051" s="82"/>
    </row>
    <row r="1052" spans="1:4" ht="14.25">
      <c r="A1052" s="82" t="s">
        <v>875</v>
      </c>
      <c r="B1052" s="82"/>
      <c r="C1052" s="82">
        <v>0</v>
      </c>
      <c r="D1052" s="82"/>
    </row>
    <row r="1053" spans="1:4" ht="14.25">
      <c r="A1053" s="82" t="s">
        <v>876</v>
      </c>
      <c r="B1053" s="82"/>
      <c r="C1053" s="82">
        <v>0</v>
      </c>
      <c r="D1053" s="82"/>
    </row>
    <row r="1054" spans="1:4" ht="14.25">
      <c r="A1054" s="82" t="s">
        <v>93</v>
      </c>
      <c r="B1054" s="82">
        <v>120</v>
      </c>
      <c r="C1054" s="82">
        <v>128</v>
      </c>
      <c r="D1054" s="82"/>
    </row>
    <row r="1055" spans="1:4" ht="14.25">
      <c r="A1055" s="82" t="s">
        <v>877</v>
      </c>
      <c r="B1055" s="82">
        <v>2723</v>
      </c>
      <c r="C1055" s="82">
        <v>362</v>
      </c>
      <c r="D1055" s="82"/>
    </row>
    <row r="1056" spans="1:4" ht="14.25">
      <c r="A1056" s="82" t="s">
        <v>878</v>
      </c>
      <c r="B1056" s="82">
        <v>49</v>
      </c>
      <c r="C1056" s="82">
        <v>0</v>
      </c>
      <c r="D1056" s="82"/>
    </row>
    <row r="1057" spans="1:4" ht="14.25">
      <c r="A1057" s="82" t="s">
        <v>84</v>
      </c>
      <c r="B1057" s="82"/>
      <c r="C1057" s="82">
        <v>0</v>
      </c>
      <c r="D1057" s="82"/>
    </row>
    <row r="1058" spans="1:4" ht="14.25">
      <c r="A1058" s="82" t="s">
        <v>85</v>
      </c>
      <c r="B1058" s="82"/>
      <c r="C1058" s="82">
        <v>0</v>
      </c>
      <c r="D1058" s="82"/>
    </row>
    <row r="1059" spans="1:4" ht="14.25">
      <c r="A1059" s="82" t="s">
        <v>86</v>
      </c>
      <c r="B1059" s="82"/>
      <c r="C1059" s="82">
        <v>0</v>
      </c>
      <c r="D1059" s="82"/>
    </row>
    <row r="1060" spans="1:4" ht="14.25">
      <c r="A1060" s="82" t="s">
        <v>879</v>
      </c>
      <c r="B1060" s="82"/>
      <c r="C1060" s="82">
        <v>0</v>
      </c>
      <c r="D1060" s="82"/>
    </row>
    <row r="1061" spans="1:4" ht="14.25">
      <c r="A1061" s="82" t="s">
        <v>880</v>
      </c>
      <c r="B1061" s="82">
        <v>49</v>
      </c>
      <c r="C1061" s="82">
        <v>0</v>
      </c>
      <c r="D1061" s="82"/>
    </row>
    <row r="1062" spans="1:4" ht="14.25">
      <c r="A1062" s="82" t="s">
        <v>881</v>
      </c>
      <c r="B1062" s="82">
        <v>0</v>
      </c>
      <c r="C1062" s="82">
        <v>0</v>
      </c>
      <c r="D1062" s="82"/>
    </row>
    <row r="1063" spans="1:4" ht="14.25">
      <c r="A1063" s="82" t="s">
        <v>882</v>
      </c>
      <c r="B1063" s="82"/>
      <c r="C1063" s="82">
        <v>0</v>
      </c>
      <c r="D1063" s="82"/>
    </row>
    <row r="1064" spans="1:4" ht="14.25">
      <c r="A1064" s="82" t="s">
        <v>883</v>
      </c>
      <c r="B1064" s="82"/>
      <c r="C1064" s="82">
        <v>0</v>
      </c>
      <c r="D1064" s="82"/>
    </row>
    <row r="1065" spans="1:4" ht="14.25">
      <c r="A1065" s="82" t="s">
        <v>884</v>
      </c>
      <c r="B1065" s="82">
        <v>0</v>
      </c>
      <c r="C1065" s="82">
        <v>0</v>
      </c>
      <c r="D1065" s="82"/>
    </row>
    <row r="1066" spans="1:4" ht="14.25">
      <c r="A1066" s="82" t="s">
        <v>885</v>
      </c>
      <c r="B1066" s="82">
        <v>0</v>
      </c>
      <c r="C1066" s="82">
        <v>0</v>
      </c>
      <c r="D1066" s="82"/>
    </row>
    <row r="1067" spans="1:4" ht="14.25">
      <c r="A1067" s="82" t="s">
        <v>84</v>
      </c>
      <c r="B1067" s="82"/>
      <c r="C1067" s="82">
        <v>0</v>
      </c>
      <c r="D1067" s="82"/>
    </row>
    <row r="1068" spans="1:4" ht="14.25">
      <c r="A1068" s="82" t="s">
        <v>85</v>
      </c>
      <c r="B1068" s="82"/>
      <c r="C1068" s="82">
        <v>0</v>
      </c>
      <c r="D1068" s="82"/>
    </row>
    <row r="1069" spans="1:4" ht="14.25">
      <c r="A1069" s="82" t="s">
        <v>86</v>
      </c>
      <c r="B1069" s="82"/>
      <c r="C1069" s="82">
        <v>0</v>
      </c>
      <c r="D1069" s="82"/>
    </row>
    <row r="1070" spans="1:4" ht="14.25">
      <c r="A1070" s="82" t="s">
        <v>886</v>
      </c>
      <c r="B1070" s="82"/>
      <c r="C1070" s="82">
        <v>0</v>
      </c>
      <c r="D1070" s="82"/>
    </row>
    <row r="1071" spans="1:4" ht="14.25">
      <c r="A1071" s="82" t="s">
        <v>93</v>
      </c>
      <c r="B1071" s="82"/>
      <c r="C1071" s="82">
        <v>0</v>
      </c>
      <c r="D1071" s="82"/>
    </row>
    <row r="1072" spans="1:4" ht="14.25">
      <c r="A1072" s="82" t="s">
        <v>887</v>
      </c>
      <c r="B1072" s="82"/>
      <c r="C1072" s="82">
        <v>0</v>
      </c>
      <c r="D1072" s="82"/>
    </row>
    <row r="1073" spans="1:4" ht="14.25">
      <c r="A1073" s="82" t="s">
        <v>888</v>
      </c>
      <c r="B1073" s="82">
        <v>0</v>
      </c>
      <c r="C1073" s="82">
        <v>0</v>
      </c>
      <c r="D1073" s="82"/>
    </row>
    <row r="1074" spans="1:4" ht="14.25">
      <c r="A1074" s="82" t="s">
        <v>889</v>
      </c>
      <c r="B1074" s="82"/>
      <c r="C1074" s="82">
        <v>0</v>
      </c>
      <c r="D1074" s="82"/>
    </row>
    <row r="1075" spans="1:4" ht="14.25">
      <c r="A1075" s="82" t="s">
        <v>890</v>
      </c>
      <c r="B1075" s="82"/>
      <c r="C1075" s="82">
        <v>0</v>
      </c>
      <c r="D1075" s="82"/>
    </row>
    <row r="1076" spans="1:4" ht="14.25">
      <c r="A1076" s="82" t="s">
        <v>891</v>
      </c>
      <c r="B1076" s="82"/>
      <c r="C1076" s="82">
        <v>0</v>
      </c>
      <c r="D1076" s="82"/>
    </row>
    <row r="1077" spans="1:4" ht="14.25">
      <c r="A1077" s="82" t="s">
        <v>892</v>
      </c>
      <c r="B1077" s="82"/>
      <c r="C1077" s="82">
        <v>0</v>
      </c>
      <c r="D1077" s="82"/>
    </row>
    <row r="1078" spans="1:4" ht="14.25">
      <c r="A1078" s="82" t="s">
        <v>893</v>
      </c>
      <c r="B1078" s="82"/>
      <c r="C1078" s="82">
        <v>0</v>
      </c>
      <c r="D1078" s="82"/>
    </row>
    <row r="1079" spans="1:4" ht="14.25">
      <c r="A1079" s="82" t="s">
        <v>894</v>
      </c>
      <c r="B1079" s="82"/>
      <c r="C1079" s="82">
        <v>0</v>
      </c>
      <c r="D1079" s="82"/>
    </row>
    <row r="1080" spans="1:4" ht="14.25">
      <c r="A1080" s="82" t="s">
        <v>895</v>
      </c>
      <c r="B1080" s="82">
        <v>0</v>
      </c>
      <c r="C1080" s="82">
        <v>0</v>
      </c>
      <c r="D1080" s="82"/>
    </row>
    <row r="1081" spans="1:4" ht="14.25">
      <c r="A1081" s="82" t="s">
        <v>896</v>
      </c>
      <c r="B1081" s="82"/>
      <c r="C1081" s="82">
        <v>0</v>
      </c>
      <c r="D1081" s="82"/>
    </row>
    <row r="1082" spans="1:4" ht="14.25">
      <c r="A1082" s="82" t="s">
        <v>897</v>
      </c>
      <c r="B1082" s="82"/>
      <c r="C1082" s="82">
        <v>0</v>
      </c>
      <c r="D1082" s="82"/>
    </row>
    <row r="1083" spans="1:4" ht="14.25">
      <c r="A1083" s="82" t="s">
        <v>898</v>
      </c>
      <c r="B1083" s="82"/>
      <c r="C1083" s="82">
        <v>0</v>
      </c>
      <c r="D1083" s="82"/>
    </row>
    <row r="1084" spans="1:4" ht="14.25">
      <c r="A1084" s="82" t="s">
        <v>899</v>
      </c>
      <c r="B1084" s="82"/>
      <c r="C1084" s="82">
        <v>0</v>
      </c>
      <c r="D1084" s="82"/>
    </row>
    <row r="1085" spans="1:4" ht="14.25">
      <c r="A1085" s="82" t="s">
        <v>900</v>
      </c>
      <c r="B1085" s="82"/>
      <c r="C1085" s="82">
        <v>0</v>
      </c>
      <c r="D1085" s="82"/>
    </row>
    <row r="1086" spans="1:4" ht="14.25">
      <c r="A1086" s="82" t="s">
        <v>901</v>
      </c>
      <c r="B1086" s="82"/>
      <c r="C1086" s="82">
        <v>0</v>
      </c>
      <c r="D1086" s="82"/>
    </row>
    <row r="1087" spans="1:4" ht="14.25">
      <c r="A1087" s="82" t="s">
        <v>902</v>
      </c>
      <c r="B1087" s="82"/>
      <c r="C1087" s="82">
        <v>0</v>
      </c>
      <c r="D1087" s="82"/>
    </row>
    <row r="1088" spans="1:4" ht="14.25">
      <c r="A1088" s="82" t="s">
        <v>903</v>
      </c>
      <c r="B1088" s="82"/>
      <c r="C1088" s="82">
        <v>0</v>
      </c>
      <c r="D1088" s="82"/>
    </row>
    <row r="1089" spans="1:4" ht="14.25">
      <c r="A1089" s="82" t="s">
        <v>904</v>
      </c>
      <c r="B1089" s="82"/>
      <c r="C1089" s="82">
        <v>0</v>
      </c>
      <c r="D1089" s="82"/>
    </row>
    <row r="1090" spans="1:4" ht="14.25">
      <c r="A1090" s="82" t="s">
        <v>905</v>
      </c>
      <c r="B1090" s="82">
        <v>3942</v>
      </c>
      <c r="C1090" s="82">
        <v>2649</v>
      </c>
      <c r="D1090" s="82"/>
    </row>
    <row r="1091" spans="1:4" ht="14.25">
      <c r="A1091" s="82" t="s">
        <v>906</v>
      </c>
      <c r="B1091" s="82">
        <v>3824</v>
      </c>
      <c r="C1091" s="82">
        <v>2527</v>
      </c>
      <c r="D1091" s="82"/>
    </row>
    <row r="1092" spans="1:4" ht="14.25">
      <c r="A1092" s="82" t="s">
        <v>84</v>
      </c>
      <c r="B1092" s="82">
        <v>152</v>
      </c>
      <c r="C1092" s="82">
        <v>154</v>
      </c>
      <c r="D1092" s="82"/>
    </row>
    <row r="1093" spans="1:4" ht="14.25">
      <c r="A1093" s="82" t="s">
        <v>85</v>
      </c>
      <c r="B1093" s="82">
        <v>171</v>
      </c>
      <c r="C1093" s="82">
        <v>34</v>
      </c>
      <c r="D1093" s="82"/>
    </row>
    <row r="1094" spans="1:4" ht="14.25">
      <c r="A1094" s="82" t="s">
        <v>86</v>
      </c>
      <c r="B1094" s="82"/>
      <c r="C1094" s="82">
        <v>0</v>
      </c>
      <c r="D1094" s="82"/>
    </row>
    <row r="1095" spans="1:4" ht="14.25">
      <c r="A1095" s="82" t="s">
        <v>907</v>
      </c>
      <c r="B1095" s="82">
        <v>28</v>
      </c>
      <c r="C1095" s="82">
        <v>323</v>
      </c>
      <c r="D1095" s="82"/>
    </row>
    <row r="1096" spans="1:4" ht="14.25">
      <c r="A1096" s="82" t="s">
        <v>908</v>
      </c>
      <c r="B1096" s="82"/>
      <c r="C1096" s="82">
        <v>0</v>
      </c>
      <c r="D1096" s="82"/>
    </row>
    <row r="1097" spans="1:4" ht="14.25">
      <c r="A1097" s="82" t="s">
        <v>909</v>
      </c>
      <c r="B1097" s="82"/>
      <c r="C1097" s="82">
        <v>0</v>
      </c>
      <c r="D1097" s="82"/>
    </row>
    <row r="1098" spans="1:4" ht="14.25">
      <c r="A1098" s="82" t="s">
        <v>910</v>
      </c>
      <c r="B1098" s="82"/>
      <c r="C1098" s="82">
        <v>0</v>
      </c>
      <c r="D1098" s="82"/>
    </row>
    <row r="1099" spans="1:4" ht="14.25">
      <c r="A1099" s="82" t="s">
        <v>911</v>
      </c>
      <c r="B1099" s="82">
        <v>423</v>
      </c>
      <c r="C1099" s="82">
        <v>764</v>
      </c>
      <c r="D1099" s="82"/>
    </row>
    <row r="1100" spans="1:4" ht="14.25">
      <c r="A1100" s="82" t="s">
        <v>912</v>
      </c>
      <c r="B1100" s="82"/>
      <c r="C1100" s="82">
        <v>0</v>
      </c>
      <c r="D1100" s="82"/>
    </row>
    <row r="1101" spans="1:4" ht="14.25">
      <c r="A1101" s="82" t="s">
        <v>913</v>
      </c>
      <c r="B1101" s="82">
        <v>20</v>
      </c>
      <c r="C1101" s="82">
        <v>0</v>
      </c>
      <c r="D1101" s="82"/>
    </row>
    <row r="1102" spans="1:4" ht="14.25">
      <c r="A1102" s="82" t="s">
        <v>914</v>
      </c>
      <c r="B1102" s="82">
        <v>130</v>
      </c>
      <c r="C1102" s="82">
        <v>0</v>
      </c>
      <c r="D1102" s="82"/>
    </row>
    <row r="1103" spans="1:4" ht="14.25">
      <c r="A1103" s="82" t="s">
        <v>915</v>
      </c>
      <c r="B1103" s="82"/>
      <c r="C1103" s="82">
        <v>0</v>
      </c>
      <c r="D1103" s="82"/>
    </row>
    <row r="1104" spans="1:4" ht="14.25">
      <c r="A1104" s="82" t="s">
        <v>916</v>
      </c>
      <c r="B1104" s="82"/>
      <c r="C1104" s="82">
        <v>0</v>
      </c>
      <c r="D1104" s="82"/>
    </row>
    <row r="1105" spans="1:4" ht="14.25">
      <c r="A1105" s="82" t="s">
        <v>917</v>
      </c>
      <c r="B1105" s="82"/>
      <c r="C1105" s="82">
        <v>0</v>
      </c>
      <c r="D1105" s="82"/>
    </row>
    <row r="1106" spans="1:4" ht="14.25">
      <c r="A1106" s="82" t="s">
        <v>918</v>
      </c>
      <c r="B1106" s="82"/>
      <c r="C1106" s="82">
        <v>0</v>
      </c>
      <c r="D1106" s="82"/>
    </row>
    <row r="1107" spans="1:4" ht="14.25">
      <c r="A1107" s="82" t="s">
        <v>919</v>
      </c>
      <c r="B1107" s="82"/>
      <c r="C1107" s="82">
        <v>0</v>
      </c>
      <c r="D1107" s="82"/>
    </row>
    <row r="1108" spans="1:4" ht="14.25">
      <c r="A1108" s="82" t="s">
        <v>920</v>
      </c>
      <c r="B1108" s="82"/>
      <c r="C1108" s="82">
        <v>0</v>
      </c>
      <c r="D1108" s="82"/>
    </row>
    <row r="1109" spans="1:4" ht="14.25">
      <c r="A1109" s="82" t="s">
        <v>921</v>
      </c>
      <c r="B1109" s="82"/>
      <c r="C1109" s="82">
        <v>0</v>
      </c>
      <c r="D1109" s="82"/>
    </row>
    <row r="1110" spans="1:4" ht="14.25">
      <c r="A1110" s="82" t="s">
        <v>922</v>
      </c>
      <c r="B1110" s="82"/>
      <c r="C1110" s="82">
        <v>0</v>
      </c>
      <c r="D1110" s="82"/>
    </row>
    <row r="1111" spans="1:4" ht="14.25">
      <c r="A1111" s="82" t="s">
        <v>923</v>
      </c>
      <c r="B1111" s="82"/>
      <c r="C1111" s="82">
        <v>0</v>
      </c>
      <c r="D1111" s="82"/>
    </row>
    <row r="1112" spans="1:4" ht="14.25">
      <c r="A1112" s="82" t="s">
        <v>924</v>
      </c>
      <c r="B1112" s="82"/>
      <c r="C1112" s="82">
        <v>0</v>
      </c>
      <c r="D1112" s="82"/>
    </row>
    <row r="1113" spans="1:4" ht="14.25">
      <c r="A1113" s="82" t="s">
        <v>925</v>
      </c>
      <c r="B1113" s="82"/>
      <c r="C1113" s="82">
        <v>0</v>
      </c>
      <c r="D1113" s="82"/>
    </row>
    <row r="1114" spans="1:4" ht="14.25">
      <c r="A1114" s="82" t="s">
        <v>926</v>
      </c>
      <c r="B1114" s="82"/>
      <c r="C1114" s="82">
        <v>0</v>
      </c>
      <c r="D1114" s="82"/>
    </row>
    <row r="1115" spans="1:4" ht="14.25">
      <c r="A1115" s="82" t="s">
        <v>927</v>
      </c>
      <c r="B1115" s="82"/>
      <c r="C1115" s="82">
        <v>0</v>
      </c>
      <c r="D1115" s="82"/>
    </row>
    <row r="1116" spans="1:4" ht="14.25">
      <c r="A1116" s="82" t="s">
        <v>93</v>
      </c>
      <c r="B1116" s="82"/>
      <c r="C1116" s="82">
        <v>0</v>
      </c>
      <c r="D1116" s="82"/>
    </row>
    <row r="1117" spans="1:4" ht="14.25">
      <c r="A1117" s="82" t="s">
        <v>928</v>
      </c>
      <c r="B1117" s="82">
        <v>2900</v>
      </c>
      <c r="C1117" s="82">
        <v>1252</v>
      </c>
      <c r="D1117" s="82"/>
    </row>
    <row r="1118" spans="1:4" ht="14.25">
      <c r="A1118" s="82" t="s">
        <v>929</v>
      </c>
      <c r="B1118" s="82">
        <v>118</v>
      </c>
      <c r="C1118" s="82">
        <v>122</v>
      </c>
      <c r="D1118" s="82"/>
    </row>
    <row r="1119" spans="1:4" ht="14.25">
      <c r="A1119" s="82" t="s">
        <v>84</v>
      </c>
      <c r="B1119" s="82"/>
      <c r="C1119" s="82">
        <v>0</v>
      </c>
      <c r="D1119" s="82"/>
    </row>
    <row r="1120" spans="1:4" ht="14.25">
      <c r="A1120" s="82" t="s">
        <v>85</v>
      </c>
      <c r="B1120" s="82"/>
      <c r="C1120" s="82">
        <v>0</v>
      </c>
      <c r="D1120" s="82"/>
    </row>
    <row r="1121" spans="1:4" ht="14.25">
      <c r="A1121" s="82" t="s">
        <v>86</v>
      </c>
      <c r="B1121" s="82"/>
      <c r="C1121" s="82">
        <v>0</v>
      </c>
      <c r="D1121" s="82"/>
    </row>
    <row r="1122" spans="1:4" ht="14.25">
      <c r="A1122" s="82" t="s">
        <v>930</v>
      </c>
      <c r="B1122" s="82"/>
      <c r="C1122" s="82">
        <v>0</v>
      </c>
      <c r="D1122" s="82"/>
    </row>
    <row r="1123" spans="1:4" ht="14.25">
      <c r="A1123" s="82" t="s">
        <v>931</v>
      </c>
      <c r="B1123" s="82"/>
      <c r="C1123" s="82">
        <v>0</v>
      </c>
      <c r="D1123" s="82"/>
    </row>
    <row r="1124" spans="1:4" ht="14.25">
      <c r="A1124" s="82" t="s">
        <v>932</v>
      </c>
      <c r="B1124" s="82"/>
      <c r="C1124" s="82">
        <v>0</v>
      </c>
      <c r="D1124" s="82"/>
    </row>
    <row r="1125" spans="1:4" ht="14.25">
      <c r="A1125" s="82" t="s">
        <v>933</v>
      </c>
      <c r="B1125" s="82"/>
      <c r="C1125" s="82">
        <v>0</v>
      </c>
      <c r="D1125" s="82"/>
    </row>
    <row r="1126" spans="1:4" ht="14.25">
      <c r="A1126" s="82" t="s">
        <v>934</v>
      </c>
      <c r="B1126" s="82"/>
      <c r="C1126" s="82">
        <v>0</v>
      </c>
      <c r="D1126" s="82"/>
    </row>
    <row r="1127" spans="1:4" ht="14.25">
      <c r="A1127" s="82" t="s">
        <v>935</v>
      </c>
      <c r="B1127" s="82"/>
      <c r="C1127" s="82">
        <v>0</v>
      </c>
      <c r="D1127" s="82"/>
    </row>
    <row r="1128" spans="1:4" ht="14.25">
      <c r="A1128" s="82" t="s">
        <v>936</v>
      </c>
      <c r="B1128" s="82"/>
      <c r="C1128" s="82">
        <v>0</v>
      </c>
      <c r="D1128" s="82"/>
    </row>
    <row r="1129" spans="1:4" ht="14.25">
      <c r="A1129" s="82" t="s">
        <v>937</v>
      </c>
      <c r="B1129" s="82"/>
      <c r="C1129" s="82">
        <v>0</v>
      </c>
      <c r="D1129" s="82"/>
    </row>
    <row r="1130" spans="1:4" ht="14.25">
      <c r="A1130" s="82" t="s">
        <v>938</v>
      </c>
      <c r="B1130" s="82"/>
      <c r="C1130" s="82">
        <v>0</v>
      </c>
      <c r="D1130" s="82"/>
    </row>
    <row r="1131" spans="1:4" ht="14.25">
      <c r="A1131" s="82" t="s">
        <v>939</v>
      </c>
      <c r="B1131" s="82"/>
      <c r="C1131" s="82">
        <v>0</v>
      </c>
      <c r="D1131" s="82"/>
    </row>
    <row r="1132" spans="1:4" ht="14.25">
      <c r="A1132" s="82" t="s">
        <v>940</v>
      </c>
      <c r="B1132" s="82">
        <v>118</v>
      </c>
      <c r="C1132" s="82">
        <v>122</v>
      </c>
      <c r="D1132" s="82"/>
    </row>
    <row r="1133" spans="1:4" ht="14.25">
      <c r="A1133" s="82" t="s">
        <v>941</v>
      </c>
      <c r="B1133" s="82"/>
      <c r="C1133" s="82">
        <v>0</v>
      </c>
      <c r="D1133" s="82"/>
    </row>
    <row r="1134" spans="1:4" ht="14.25">
      <c r="A1134" s="82" t="s">
        <v>942</v>
      </c>
      <c r="B1134" s="82">
        <v>3520</v>
      </c>
      <c r="C1134" s="82">
        <v>4537</v>
      </c>
      <c r="D1134" s="82"/>
    </row>
    <row r="1135" spans="1:4" ht="14.25">
      <c r="A1135" s="82" t="s">
        <v>943</v>
      </c>
      <c r="B1135" s="82">
        <v>460</v>
      </c>
      <c r="C1135" s="82">
        <v>323</v>
      </c>
      <c r="D1135" s="82"/>
    </row>
    <row r="1136" spans="1:4" ht="14.25">
      <c r="A1136" s="82" t="s">
        <v>944</v>
      </c>
      <c r="B1136" s="82"/>
      <c r="C1136" s="82">
        <v>0</v>
      </c>
      <c r="D1136" s="82"/>
    </row>
    <row r="1137" spans="1:4" ht="14.25">
      <c r="A1137" s="82" t="s">
        <v>945</v>
      </c>
      <c r="B1137" s="82"/>
      <c r="C1137" s="82">
        <v>0</v>
      </c>
      <c r="D1137" s="82"/>
    </row>
    <row r="1138" spans="1:4" ht="14.25">
      <c r="A1138" s="82" t="s">
        <v>946</v>
      </c>
      <c r="B1138" s="82">
        <v>77</v>
      </c>
      <c r="C1138" s="82">
        <v>8</v>
      </c>
      <c r="D1138" s="82"/>
    </row>
    <row r="1139" spans="1:4" ht="14.25">
      <c r="A1139" s="82" t="s">
        <v>947</v>
      </c>
      <c r="B1139" s="82"/>
      <c r="C1139" s="82">
        <v>0</v>
      </c>
      <c r="D1139" s="82"/>
    </row>
    <row r="1140" spans="1:4" ht="14.25">
      <c r="A1140" s="82" t="s">
        <v>948</v>
      </c>
      <c r="B1140" s="82">
        <v>309</v>
      </c>
      <c r="C1140" s="82">
        <v>313</v>
      </c>
      <c r="D1140" s="82"/>
    </row>
    <row r="1141" spans="1:4" ht="14.25">
      <c r="A1141" s="82" t="s">
        <v>949</v>
      </c>
      <c r="B1141" s="82">
        <v>71</v>
      </c>
      <c r="C1141" s="82">
        <v>0</v>
      </c>
      <c r="D1141" s="82"/>
    </row>
    <row r="1142" spans="1:4" ht="14.25">
      <c r="A1142" s="82" t="s">
        <v>950</v>
      </c>
      <c r="B1142" s="82">
        <v>3</v>
      </c>
      <c r="C1142" s="82">
        <v>2</v>
      </c>
      <c r="D1142" s="82"/>
    </row>
    <row r="1143" spans="1:4" ht="14.25">
      <c r="A1143" s="82" t="s">
        <v>951</v>
      </c>
      <c r="B1143" s="82"/>
      <c r="C1143" s="82">
        <v>0</v>
      </c>
      <c r="D1143" s="82"/>
    </row>
    <row r="1144" spans="1:4" ht="14.25">
      <c r="A1144" s="82" t="s">
        <v>952</v>
      </c>
      <c r="B1144" s="82"/>
      <c r="C1144" s="82">
        <v>0</v>
      </c>
      <c r="D1144" s="82"/>
    </row>
    <row r="1145" spans="1:4" ht="14.25">
      <c r="A1145" s="82" t="s">
        <v>953</v>
      </c>
      <c r="B1145" s="82"/>
      <c r="C1145" s="82">
        <v>0</v>
      </c>
      <c r="D1145" s="82"/>
    </row>
    <row r="1146" spans="1:4" ht="14.25">
      <c r="A1146" s="82" t="s">
        <v>954</v>
      </c>
      <c r="B1146" s="82">
        <v>3060</v>
      </c>
      <c r="C1146" s="82">
        <v>4214</v>
      </c>
      <c r="D1146" s="82"/>
    </row>
    <row r="1147" spans="1:4" ht="14.25">
      <c r="A1147" s="82" t="s">
        <v>955</v>
      </c>
      <c r="B1147" s="82">
        <v>3060</v>
      </c>
      <c r="C1147" s="82">
        <v>4214</v>
      </c>
      <c r="D1147" s="82"/>
    </row>
    <row r="1148" spans="1:4" ht="14.25">
      <c r="A1148" s="82" t="s">
        <v>956</v>
      </c>
      <c r="B1148" s="82"/>
      <c r="C1148" s="82">
        <v>0</v>
      </c>
      <c r="D1148" s="82"/>
    </row>
    <row r="1149" spans="1:4" ht="14.25">
      <c r="A1149" s="82" t="s">
        <v>957</v>
      </c>
      <c r="B1149" s="82"/>
      <c r="C1149" s="82">
        <v>0</v>
      </c>
      <c r="D1149" s="82"/>
    </row>
    <row r="1150" spans="1:4" ht="14.25">
      <c r="A1150" s="82" t="s">
        <v>958</v>
      </c>
      <c r="B1150" s="82">
        <v>0</v>
      </c>
      <c r="C1150" s="82">
        <v>0</v>
      </c>
      <c r="D1150" s="82"/>
    </row>
    <row r="1151" spans="1:4" ht="14.25">
      <c r="A1151" s="82" t="s">
        <v>959</v>
      </c>
      <c r="B1151" s="82"/>
      <c r="C1151" s="82">
        <v>0</v>
      </c>
      <c r="D1151" s="82"/>
    </row>
    <row r="1152" spans="1:4" ht="14.25">
      <c r="A1152" s="82" t="s">
        <v>960</v>
      </c>
      <c r="B1152" s="82"/>
      <c r="C1152" s="82">
        <v>0</v>
      </c>
      <c r="D1152" s="82"/>
    </row>
    <row r="1153" spans="1:4" ht="14.25">
      <c r="A1153" s="82" t="s">
        <v>961</v>
      </c>
      <c r="B1153" s="82"/>
      <c r="C1153" s="82">
        <v>0</v>
      </c>
      <c r="D1153" s="82"/>
    </row>
    <row r="1154" spans="1:4" ht="14.25">
      <c r="A1154" s="82" t="s">
        <v>962</v>
      </c>
      <c r="B1154" s="82">
        <v>964</v>
      </c>
      <c r="C1154" s="82">
        <v>812</v>
      </c>
      <c r="D1154" s="82"/>
    </row>
    <row r="1155" spans="1:4" ht="14.25">
      <c r="A1155" s="82" t="s">
        <v>963</v>
      </c>
      <c r="B1155" s="82">
        <v>779</v>
      </c>
      <c r="C1155" s="82">
        <v>622</v>
      </c>
      <c r="D1155" s="82"/>
    </row>
    <row r="1156" spans="1:4" ht="14.25">
      <c r="A1156" s="82" t="s">
        <v>84</v>
      </c>
      <c r="B1156" s="82">
        <v>74</v>
      </c>
      <c r="C1156" s="82">
        <v>0</v>
      </c>
      <c r="D1156" s="82"/>
    </row>
    <row r="1157" spans="1:4" ht="14.25">
      <c r="A1157" s="82" t="s">
        <v>85</v>
      </c>
      <c r="B1157" s="82">
        <v>68</v>
      </c>
      <c r="C1157" s="82">
        <v>58</v>
      </c>
      <c r="D1157" s="82"/>
    </row>
    <row r="1158" spans="1:4" ht="14.25">
      <c r="A1158" s="82" t="s">
        <v>86</v>
      </c>
      <c r="B1158" s="82"/>
      <c r="C1158" s="82">
        <v>0</v>
      </c>
      <c r="D1158" s="82"/>
    </row>
    <row r="1159" spans="1:4" ht="14.25">
      <c r="A1159" s="82" t="s">
        <v>964</v>
      </c>
      <c r="B1159" s="82"/>
      <c r="C1159" s="82">
        <v>0</v>
      </c>
      <c r="D1159" s="82"/>
    </row>
    <row r="1160" spans="1:4" ht="14.25">
      <c r="A1160" s="82" t="s">
        <v>965</v>
      </c>
      <c r="B1160" s="82"/>
      <c r="C1160" s="82">
        <v>0</v>
      </c>
      <c r="D1160" s="82"/>
    </row>
    <row r="1161" spans="1:4" ht="14.25">
      <c r="A1161" s="82" t="s">
        <v>966</v>
      </c>
      <c r="B1161" s="82">
        <v>3</v>
      </c>
      <c r="C1161" s="82">
        <v>0</v>
      </c>
      <c r="D1161" s="82"/>
    </row>
    <row r="1162" spans="1:4" ht="14.25">
      <c r="A1162" s="82" t="s">
        <v>967</v>
      </c>
      <c r="B1162" s="82"/>
      <c r="C1162" s="82">
        <v>0</v>
      </c>
      <c r="D1162" s="82"/>
    </row>
    <row r="1163" spans="1:4" ht="14.25">
      <c r="A1163" s="82" t="s">
        <v>968</v>
      </c>
      <c r="B1163" s="82">
        <v>436</v>
      </c>
      <c r="C1163" s="82">
        <v>436</v>
      </c>
      <c r="D1163" s="82"/>
    </row>
    <row r="1164" spans="1:4" ht="14.25">
      <c r="A1164" s="82" t="s">
        <v>969</v>
      </c>
      <c r="B1164" s="82"/>
      <c r="C1164" s="82">
        <v>0</v>
      </c>
      <c r="D1164" s="82"/>
    </row>
    <row r="1165" spans="1:4" ht="14.25">
      <c r="A1165" s="82" t="s">
        <v>970</v>
      </c>
      <c r="B1165" s="82"/>
      <c r="C1165" s="82">
        <v>0</v>
      </c>
      <c r="D1165" s="82"/>
    </row>
    <row r="1166" spans="1:4" ht="14.25">
      <c r="A1166" s="82" t="s">
        <v>971</v>
      </c>
      <c r="B1166" s="82"/>
      <c r="C1166" s="82">
        <v>0</v>
      </c>
      <c r="D1166" s="82"/>
    </row>
    <row r="1167" spans="1:4" ht="14.25">
      <c r="A1167" s="82" t="s">
        <v>972</v>
      </c>
      <c r="B1167" s="82"/>
      <c r="C1167" s="82">
        <v>0</v>
      </c>
      <c r="D1167" s="82"/>
    </row>
    <row r="1168" spans="1:4" ht="14.25">
      <c r="A1168" s="82" t="s">
        <v>93</v>
      </c>
      <c r="B1168" s="82">
        <v>154</v>
      </c>
      <c r="C1168" s="82">
        <v>128</v>
      </c>
      <c r="D1168" s="82"/>
    </row>
    <row r="1169" spans="1:4" ht="14.25">
      <c r="A1169" s="82" t="s">
        <v>973</v>
      </c>
      <c r="B1169" s="82">
        <v>44</v>
      </c>
      <c r="C1169" s="82">
        <v>0</v>
      </c>
      <c r="D1169" s="82"/>
    </row>
    <row r="1170" spans="1:4" ht="14.25">
      <c r="A1170" s="82" t="s">
        <v>974</v>
      </c>
      <c r="B1170" s="82">
        <v>0</v>
      </c>
      <c r="C1170" s="82">
        <v>0</v>
      </c>
      <c r="D1170" s="82"/>
    </row>
    <row r="1171" spans="1:4" ht="14.25">
      <c r="A1171" s="82" t="s">
        <v>84</v>
      </c>
      <c r="B1171" s="82"/>
      <c r="C1171" s="82">
        <v>0</v>
      </c>
      <c r="D1171" s="82"/>
    </row>
    <row r="1172" spans="1:4" ht="14.25">
      <c r="A1172" s="82" t="s">
        <v>85</v>
      </c>
      <c r="B1172" s="82"/>
      <c r="C1172" s="82">
        <v>0</v>
      </c>
      <c r="D1172" s="82"/>
    </row>
    <row r="1173" spans="1:4" ht="14.25">
      <c r="A1173" s="82" t="s">
        <v>86</v>
      </c>
      <c r="B1173" s="82"/>
      <c r="C1173" s="82">
        <v>0</v>
      </c>
      <c r="D1173" s="82"/>
    </row>
    <row r="1174" spans="1:4" ht="14.25">
      <c r="A1174" s="82" t="s">
        <v>975</v>
      </c>
      <c r="B1174" s="82"/>
      <c r="C1174" s="82">
        <v>0</v>
      </c>
      <c r="D1174" s="82"/>
    </row>
    <row r="1175" spans="1:4" ht="14.25">
      <c r="A1175" s="82" t="s">
        <v>976</v>
      </c>
      <c r="B1175" s="82"/>
      <c r="C1175" s="82">
        <v>0</v>
      </c>
      <c r="D1175" s="82"/>
    </row>
    <row r="1176" spans="1:4" ht="14.25">
      <c r="A1176" s="82" t="s">
        <v>977</v>
      </c>
      <c r="B1176" s="82"/>
      <c r="C1176" s="82">
        <v>0</v>
      </c>
      <c r="D1176" s="82"/>
    </row>
    <row r="1177" spans="1:4" ht="14.25">
      <c r="A1177" s="82" t="s">
        <v>978</v>
      </c>
      <c r="B1177" s="82"/>
      <c r="C1177" s="82">
        <v>0</v>
      </c>
      <c r="D1177" s="82"/>
    </row>
    <row r="1178" spans="1:4" ht="14.25">
      <c r="A1178" s="82" t="s">
        <v>979</v>
      </c>
      <c r="B1178" s="82"/>
      <c r="C1178" s="82">
        <v>0</v>
      </c>
      <c r="D1178" s="82"/>
    </row>
    <row r="1179" spans="1:4" ht="14.25">
      <c r="A1179" s="82" t="s">
        <v>980</v>
      </c>
      <c r="B1179" s="82"/>
      <c r="C1179" s="82">
        <v>0</v>
      </c>
      <c r="D1179" s="82"/>
    </row>
    <row r="1180" spans="1:4" ht="14.25">
      <c r="A1180" s="82" t="s">
        <v>981</v>
      </c>
      <c r="B1180" s="82"/>
      <c r="C1180" s="82">
        <v>0</v>
      </c>
      <c r="D1180" s="82"/>
    </row>
    <row r="1181" spans="1:4" ht="14.25">
      <c r="A1181" s="82" t="s">
        <v>982</v>
      </c>
      <c r="B1181" s="82"/>
      <c r="C1181" s="82">
        <v>0</v>
      </c>
      <c r="D1181" s="82"/>
    </row>
    <row r="1182" spans="1:4" ht="14.25">
      <c r="A1182" s="82" t="s">
        <v>93</v>
      </c>
      <c r="B1182" s="82"/>
      <c r="C1182" s="82">
        <v>0</v>
      </c>
      <c r="D1182" s="82"/>
    </row>
    <row r="1183" spans="1:4" ht="14.25">
      <c r="A1183" s="82" t="s">
        <v>983</v>
      </c>
      <c r="B1183" s="82"/>
      <c r="C1183" s="82">
        <v>0</v>
      </c>
      <c r="D1183" s="82"/>
    </row>
    <row r="1184" spans="1:4" ht="14.25">
      <c r="A1184" s="82" t="s">
        <v>984</v>
      </c>
      <c r="B1184" s="82">
        <v>0</v>
      </c>
      <c r="C1184" s="82">
        <v>0</v>
      </c>
      <c r="D1184" s="82"/>
    </row>
    <row r="1185" spans="1:4" ht="14.25">
      <c r="A1185" s="82" t="s">
        <v>985</v>
      </c>
      <c r="B1185" s="82"/>
      <c r="C1185" s="82">
        <v>0</v>
      </c>
      <c r="D1185" s="82"/>
    </row>
    <row r="1186" spans="1:4" ht="14.25">
      <c r="A1186" s="82" t="s">
        <v>986</v>
      </c>
      <c r="B1186" s="82"/>
      <c r="C1186" s="82">
        <v>0</v>
      </c>
      <c r="D1186" s="82"/>
    </row>
    <row r="1187" spans="1:4" ht="14.25">
      <c r="A1187" s="82" t="s">
        <v>987</v>
      </c>
      <c r="B1187" s="82"/>
      <c r="C1187" s="82">
        <v>0</v>
      </c>
      <c r="D1187" s="82"/>
    </row>
    <row r="1188" spans="1:4" ht="14.25">
      <c r="A1188" s="82" t="s">
        <v>988</v>
      </c>
      <c r="B1188" s="82"/>
      <c r="C1188" s="82">
        <v>0</v>
      </c>
      <c r="D1188" s="82"/>
    </row>
    <row r="1189" spans="1:4" ht="14.25">
      <c r="A1189" s="82" t="s">
        <v>989</v>
      </c>
      <c r="B1189" s="82">
        <v>185</v>
      </c>
      <c r="C1189" s="82">
        <v>190</v>
      </c>
      <c r="D1189" s="82"/>
    </row>
    <row r="1190" spans="1:4" ht="14.25">
      <c r="A1190" s="82" t="s">
        <v>990</v>
      </c>
      <c r="B1190" s="82">
        <v>185</v>
      </c>
      <c r="C1190" s="82">
        <v>190</v>
      </c>
      <c r="D1190" s="82"/>
    </row>
    <row r="1191" spans="1:4" ht="14.25">
      <c r="A1191" s="82" t="s">
        <v>991</v>
      </c>
      <c r="B1191" s="82"/>
      <c r="C1191" s="82">
        <v>0</v>
      </c>
      <c r="D1191" s="82"/>
    </row>
    <row r="1192" spans="1:4" ht="14.25">
      <c r="A1192" s="82" t="s">
        <v>992</v>
      </c>
      <c r="B1192" s="82"/>
      <c r="C1192" s="82">
        <v>0</v>
      </c>
      <c r="D1192" s="82"/>
    </row>
    <row r="1193" spans="1:4" ht="14.25">
      <c r="A1193" s="82" t="s">
        <v>993</v>
      </c>
      <c r="B1193" s="82"/>
      <c r="C1193" s="82">
        <v>0</v>
      </c>
      <c r="D1193" s="82"/>
    </row>
    <row r="1194" spans="1:4" ht="14.25">
      <c r="A1194" s="82" t="s">
        <v>994</v>
      </c>
      <c r="B1194" s="82"/>
      <c r="C1194" s="82">
        <v>0</v>
      </c>
      <c r="D1194" s="82"/>
    </row>
    <row r="1195" spans="1:4" ht="14.25">
      <c r="A1195" s="82" t="s">
        <v>995</v>
      </c>
      <c r="B1195" s="82">
        <v>0</v>
      </c>
      <c r="C1195" s="82">
        <v>0</v>
      </c>
      <c r="D1195" s="82"/>
    </row>
    <row r="1196" spans="1:4" ht="14.25">
      <c r="A1196" s="82" t="s">
        <v>996</v>
      </c>
      <c r="B1196" s="82"/>
      <c r="C1196" s="82">
        <v>0</v>
      </c>
      <c r="D1196" s="82"/>
    </row>
    <row r="1197" spans="1:4" ht="14.25">
      <c r="A1197" s="82" t="s">
        <v>997</v>
      </c>
      <c r="B1197" s="82"/>
      <c r="C1197" s="82">
        <v>0</v>
      </c>
      <c r="D1197" s="82"/>
    </row>
    <row r="1198" spans="1:4" ht="14.25">
      <c r="A1198" s="82" t="s">
        <v>998</v>
      </c>
      <c r="B1198" s="82"/>
      <c r="C1198" s="82">
        <v>0</v>
      </c>
      <c r="D1198" s="82"/>
    </row>
    <row r="1199" spans="1:4" ht="14.25">
      <c r="A1199" s="82" t="s">
        <v>999</v>
      </c>
      <c r="B1199" s="82"/>
      <c r="C1199" s="82">
        <v>0</v>
      </c>
      <c r="D1199" s="82"/>
    </row>
    <row r="1200" spans="1:4" ht="14.25">
      <c r="A1200" s="82" t="s">
        <v>1000</v>
      </c>
      <c r="B1200" s="82"/>
      <c r="C1200" s="82">
        <v>0</v>
      </c>
      <c r="D1200" s="82"/>
    </row>
    <row r="1201" spans="1:4" ht="14.25">
      <c r="A1201" s="82" t="s">
        <v>1001</v>
      </c>
      <c r="B1201" s="82"/>
      <c r="C1201" s="82">
        <v>0</v>
      </c>
      <c r="D1201" s="82"/>
    </row>
    <row r="1202" spans="1:4" ht="14.25">
      <c r="A1202" s="82" t="s">
        <v>1002</v>
      </c>
      <c r="B1202" s="82"/>
      <c r="C1202" s="82">
        <v>0</v>
      </c>
      <c r="D1202" s="82"/>
    </row>
    <row r="1203" spans="1:4" ht="14.25">
      <c r="A1203" s="82" t="s">
        <v>1003</v>
      </c>
      <c r="B1203" s="82"/>
      <c r="C1203" s="82">
        <v>0</v>
      </c>
      <c r="D1203" s="82"/>
    </row>
    <row r="1204" spans="1:4" ht="14.25">
      <c r="A1204" s="82" t="s">
        <v>1004</v>
      </c>
      <c r="B1204" s="82"/>
      <c r="C1204" s="82">
        <v>0</v>
      </c>
      <c r="D1204" s="82"/>
    </row>
    <row r="1205" spans="1:4" ht="14.25">
      <c r="A1205" s="82" t="s">
        <v>1005</v>
      </c>
      <c r="B1205" s="82"/>
      <c r="C1205" s="82">
        <v>0</v>
      </c>
      <c r="D1205" s="82"/>
    </row>
    <row r="1206" spans="1:4" ht="14.25">
      <c r="A1206" s="82" t="s">
        <v>1006</v>
      </c>
      <c r="B1206" s="82"/>
      <c r="C1206" s="82">
        <v>0</v>
      </c>
      <c r="D1206" s="82"/>
    </row>
    <row r="1207" spans="1:4" ht="14.25">
      <c r="A1207" s="82" t="s">
        <v>1007</v>
      </c>
      <c r="B1207" s="82">
        <v>690</v>
      </c>
      <c r="C1207" s="82">
        <v>566</v>
      </c>
      <c r="D1207" s="82"/>
    </row>
    <row r="1208" spans="1:4" ht="14.25">
      <c r="A1208" s="82" t="s">
        <v>1008</v>
      </c>
      <c r="B1208" s="82">
        <v>331</v>
      </c>
      <c r="C1208" s="82">
        <v>272</v>
      </c>
      <c r="D1208" s="82"/>
    </row>
    <row r="1209" spans="1:4" ht="14.25">
      <c r="A1209" s="82" t="s">
        <v>84</v>
      </c>
      <c r="B1209" s="82">
        <v>75</v>
      </c>
      <c r="C1209" s="82">
        <v>76</v>
      </c>
      <c r="D1209" s="82"/>
    </row>
    <row r="1210" spans="1:4" ht="14.25">
      <c r="A1210" s="82" t="s">
        <v>85</v>
      </c>
      <c r="B1210" s="82">
        <v>20</v>
      </c>
      <c r="C1210" s="82">
        <v>8</v>
      </c>
      <c r="D1210" s="82"/>
    </row>
    <row r="1211" spans="1:4" ht="14.25">
      <c r="A1211" s="82" t="s">
        <v>86</v>
      </c>
      <c r="B1211" s="82"/>
      <c r="C1211" s="82">
        <v>0</v>
      </c>
      <c r="D1211" s="82"/>
    </row>
    <row r="1212" spans="1:4" ht="14.25">
      <c r="A1212" s="82" t="s">
        <v>1009</v>
      </c>
      <c r="B1212" s="82"/>
      <c r="C1212" s="82">
        <v>0</v>
      </c>
      <c r="D1212" s="82"/>
    </row>
    <row r="1213" spans="1:4" ht="14.25">
      <c r="A1213" s="82" t="s">
        <v>1010</v>
      </c>
      <c r="B1213" s="82"/>
      <c r="C1213" s="82">
        <v>0</v>
      </c>
      <c r="D1213" s="82"/>
    </row>
    <row r="1214" spans="1:4" ht="14.25">
      <c r="A1214" s="82" t="s">
        <v>1011</v>
      </c>
      <c r="B1214" s="82">
        <v>42</v>
      </c>
      <c r="C1214" s="82">
        <v>0</v>
      </c>
      <c r="D1214" s="82"/>
    </row>
    <row r="1215" spans="1:4" ht="14.25">
      <c r="A1215" s="82" t="s">
        <v>1012</v>
      </c>
      <c r="B1215" s="82"/>
      <c r="C1215" s="82">
        <v>0</v>
      </c>
      <c r="D1215" s="82"/>
    </row>
    <row r="1216" spans="1:4" ht="14.25">
      <c r="A1216" s="82" t="s">
        <v>1013</v>
      </c>
      <c r="B1216" s="82">
        <v>4</v>
      </c>
      <c r="C1216" s="82">
        <v>8</v>
      </c>
      <c r="D1216" s="82"/>
    </row>
    <row r="1217" spans="1:4" ht="14.25">
      <c r="A1217" s="82" t="s">
        <v>1014</v>
      </c>
      <c r="B1217" s="82"/>
      <c r="C1217" s="82">
        <v>0</v>
      </c>
      <c r="D1217" s="82"/>
    </row>
    <row r="1218" spans="1:4" ht="14.25">
      <c r="A1218" s="82" t="s">
        <v>93</v>
      </c>
      <c r="B1218" s="82">
        <v>190</v>
      </c>
      <c r="C1218" s="82">
        <v>180</v>
      </c>
      <c r="D1218" s="82"/>
    </row>
    <row r="1219" spans="1:4" ht="14.25">
      <c r="A1219" s="82" t="s">
        <v>1015</v>
      </c>
      <c r="B1219" s="82"/>
      <c r="C1219" s="82">
        <v>0</v>
      </c>
      <c r="D1219" s="82"/>
    </row>
    <row r="1220" spans="1:4" ht="14.25">
      <c r="A1220" s="82" t="s">
        <v>1016</v>
      </c>
      <c r="B1220" s="82">
        <v>162</v>
      </c>
      <c r="C1220" s="82">
        <v>154</v>
      </c>
      <c r="D1220" s="82"/>
    </row>
    <row r="1221" spans="1:4" ht="14.25">
      <c r="A1221" s="82" t="s">
        <v>84</v>
      </c>
      <c r="B1221" s="82"/>
      <c r="C1221" s="82">
        <v>0</v>
      </c>
      <c r="D1221" s="82"/>
    </row>
    <row r="1222" spans="1:4" ht="14.25">
      <c r="A1222" s="82" t="s">
        <v>85</v>
      </c>
      <c r="B1222" s="82">
        <v>20</v>
      </c>
      <c r="C1222" s="82">
        <v>154</v>
      </c>
      <c r="D1222" s="82"/>
    </row>
    <row r="1223" spans="1:4" ht="14.25">
      <c r="A1223" s="82" t="s">
        <v>86</v>
      </c>
      <c r="B1223" s="82"/>
      <c r="C1223" s="82">
        <v>0</v>
      </c>
      <c r="D1223" s="82"/>
    </row>
    <row r="1224" spans="1:4" ht="14.25">
      <c r="A1224" s="82" t="s">
        <v>1017</v>
      </c>
      <c r="B1224" s="82">
        <v>142</v>
      </c>
      <c r="C1224" s="82">
        <v>0</v>
      </c>
      <c r="D1224" s="82"/>
    </row>
    <row r="1225" spans="1:4" ht="14.25">
      <c r="A1225" s="82" t="s">
        <v>1018</v>
      </c>
      <c r="B1225" s="82"/>
      <c r="C1225" s="82">
        <v>0</v>
      </c>
      <c r="D1225" s="82"/>
    </row>
    <row r="1226" spans="1:4" ht="14.25">
      <c r="A1226" s="82" t="s">
        <v>1019</v>
      </c>
      <c r="B1226" s="82">
        <v>0</v>
      </c>
      <c r="C1226" s="82">
        <v>0</v>
      </c>
      <c r="D1226" s="82"/>
    </row>
    <row r="1227" spans="1:4" ht="14.25">
      <c r="A1227" s="82" t="s">
        <v>84</v>
      </c>
      <c r="B1227" s="82"/>
      <c r="C1227" s="82">
        <v>0</v>
      </c>
      <c r="D1227" s="82"/>
    </row>
    <row r="1228" spans="1:4" ht="14.25">
      <c r="A1228" s="82" t="s">
        <v>85</v>
      </c>
      <c r="B1228" s="82"/>
      <c r="C1228" s="82">
        <v>0</v>
      </c>
      <c r="D1228" s="82"/>
    </row>
    <row r="1229" spans="1:4" ht="14.25">
      <c r="A1229" s="82" t="s">
        <v>86</v>
      </c>
      <c r="B1229" s="82"/>
      <c r="C1229" s="82">
        <v>0</v>
      </c>
      <c r="D1229" s="82"/>
    </row>
    <row r="1230" spans="1:4" ht="14.25">
      <c r="A1230" s="82" t="s">
        <v>1020</v>
      </c>
      <c r="B1230" s="82"/>
      <c r="C1230" s="82">
        <v>0</v>
      </c>
      <c r="D1230" s="82"/>
    </row>
    <row r="1231" spans="1:4" ht="14.25">
      <c r="A1231" s="82" t="s">
        <v>1021</v>
      </c>
      <c r="B1231" s="82"/>
      <c r="C1231" s="82">
        <v>0</v>
      </c>
      <c r="D1231" s="82"/>
    </row>
    <row r="1232" spans="1:4" ht="14.25">
      <c r="A1232" s="82" t="s">
        <v>1022</v>
      </c>
      <c r="B1232" s="82">
        <v>0</v>
      </c>
      <c r="C1232" s="82">
        <v>0</v>
      </c>
      <c r="D1232" s="82"/>
    </row>
    <row r="1233" spans="1:4" ht="14.25">
      <c r="A1233" s="82" t="s">
        <v>84</v>
      </c>
      <c r="B1233" s="82"/>
      <c r="C1233" s="82">
        <v>0</v>
      </c>
      <c r="D1233" s="82"/>
    </row>
    <row r="1234" spans="1:4" ht="14.25">
      <c r="A1234" s="82" t="s">
        <v>85</v>
      </c>
      <c r="B1234" s="82"/>
      <c r="C1234" s="82">
        <v>0</v>
      </c>
      <c r="D1234" s="82"/>
    </row>
    <row r="1235" spans="1:4" ht="14.25">
      <c r="A1235" s="82" t="s">
        <v>86</v>
      </c>
      <c r="B1235" s="82"/>
      <c r="C1235" s="82">
        <v>0</v>
      </c>
      <c r="D1235" s="82"/>
    </row>
    <row r="1236" spans="1:4" ht="14.25">
      <c r="A1236" s="82" t="s">
        <v>1023</v>
      </c>
      <c r="B1236" s="82"/>
      <c r="C1236" s="82">
        <v>0</v>
      </c>
      <c r="D1236" s="82"/>
    </row>
    <row r="1237" spans="1:4" ht="14.25">
      <c r="A1237" s="82" t="s">
        <v>1024</v>
      </c>
      <c r="B1237" s="82"/>
      <c r="C1237" s="82">
        <v>0</v>
      </c>
      <c r="D1237" s="82"/>
    </row>
    <row r="1238" spans="1:4" ht="14.25">
      <c r="A1238" s="82" t="s">
        <v>93</v>
      </c>
      <c r="B1238" s="82"/>
      <c r="C1238" s="82">
        <v>0</v>
      </c>
      <c r="D1238" s="82"/>
    </row>
    <row r="1239" spans="1:4" ht="14.25">
      <c r="A1239" s="82" t="s">
        <v>1025</v>
      </c>
      <c r="B1239" s="82"/>
      <c r="C1239" s="82">
        <v>0</v>
      </c>
      <c r="D1239" s="82"/>
    </row>
    <row r="1240" spans="1:4" ht="14.25">
      <c r="A1240" s="82" t="s">
        <v>1026</v>
      </c>
      <c r="B1240" s="82">
        <v>132</v>
      </c>
      <c r="C1240" s="82">
        <v>140</v>
      </c>
      <c r="D1240" s="82"/>
    </row>
    <row r="1241" spans="1:4" ht="14.25">
      <c r="A1241" s="82" t="s">
        <v>84</v>
      </c>
      <c r="B1241" s="82">
        <v>114</v>
      </c>
      <c r="C1241" s="82">
        <v>123</v>
      </c>
      <c r="D1241" s="82"/>
    </row>
    <row r="1242" spans="1:4" ht="14.25">
      <c r="A1242" s="82" t="s">
        <v>85</v>
      </c>
      <c r="B1242" s="82">
        <v>10</v>
      </c>
      <c r="C1242" s="82">
        <v>8</v>
      </c>
      <c r="D1242" s="82"/>
    </row>
    <row r="1243" spans="1:4" ht="14.25">
      <c r="A1243" s="82" t="s">
        <v>86</v>
      </c>
      <c r="B1243" s="82"/>
      <c r="C1243" s="82">
        <v>0</v>
      </c>
      <c r="D1243" s="82"/>
    </row>
    <row r="1244" spans="1:4" ht="14.25">
      <c r="A1244" s="82" t="s">
        <v>1027</v>
      </c>
      <c r="B1244" s="82">
        <v>6</v>
      </c>
      <c r="C1244" s="82">
        <v>4</v>
      </c>
      <c r="D1244" s="82"/>
    </row>
    <row r="1245" spans="1:4" ht="14.25">
      <c r="A1245" s="82" t="s">
        <v>1028</v>
      </c>
      <c r="B1245" s="82"/>
      <c r="C1245" s="82">
        <v>0</v>
      </c>
      <c r="D1245" s="82"/>
    </row>
    <row r="1246" spans="1:4" ht="14.25">
      <c r="A1246" s="82" t="s">
        <v>1029</v>
      </c>
      <c r="B1246" s="82"/>
      <c r="C1246" s="82">
        <v>0</v>
      </c>
      <c r="D1246" s="82"/>
    </row>
    <row r="1247" spans="1:4" ht="14.25">
      <c r="A1247" s="82" t="s">
        <v>1030</v>
      </c>
      <c r="B1247" s="82"/>
      <c r="C1247" s="82">
        <v>0</v>
      </c>
      <c r="D1247" s="82"/>
    </row>
    <row r="1248" spans="1:4" ht="14.25">
      <c r="A1248" s="82" t="s">
        <v>1031</v>
      </c>
      <c r="B1248" s="82"/>
      <c r="C1248" s="82">
        <v>0</v>
      </c>
      <c r="D1248" s="82"/>
    </row>
    <row r="1249" spans="1:4" ht="14.25">
      <c r="A1249" s="82" t="s">
        <v>1032</v>
      </c>
      <c r="B1249" s="82"/>
      <c r="C1249" s="82">
        <v>0</v>
      </c>
      <c r="D1249" s="82"/>
    </row>
    <row r="1250" spans="1:4" ht="14.25">
      <c r="A1250" s="82" t="s">
        <v>1033</v>
      </c>
      <c r="B1250" s="82">
        <v>2</v>
      </c>
      <c r="C1250" s="82">
        <v>5</v>
      </c>
      <c r="D1250" s="82"/>
    </row>
    <row r="1251" spans="1:4" ht="14.25">
      <c r="A1251" s="82" t="s">
        <v>1034</v>
      </c>
      <c r="B1251" s="82"/>
      <c r="C1251" s="82">
        <v>0</v>
      </c>
      <c r="D1251" s="82"/>
    </row>
    <row r="1252" spans="1:4" ht="14.25">
      <c r="A1252" s="82" t="s">
        <v>1035</v>
      </c>
      <c r="B1252" s="82"/>
      <c r="C1252" s="82">
        <v>0</v>
      </c>
      <c r="D1252" s="82"/>
    </row>
    <row r="1253" spans="1:4" ht="14.25">
      <c r="A1253" s="82" t="s">
        <v>1036</v>
      </c>
      <c r="B1253" s="82">
        <v>0</v>
      </c>
      <c r="C1253" s="82">
        <v>0</v>
      </c>
      <c r="D1253" s="82"/>
    </row>
    <row r="1254" spans="1:4" ht="14.25">
      <c r="A1254" s="82" t="s">
        <v>1037</v>
      </c>
      <c r="B1254" s="82"/>
      <c r="C1254" s="82">
        <v>0</v>
      </c>
      <c r="D1254" s="82"/>
    </row>
    <row r="1255" spans="1:4" ht="14.25">
      <c r="A1255" s="82" t="s">
        <v>1038</v>
      </c>
      <c r="B1255" s="82"/>
      <c r="C1255" s="82">
        <v>0</v>
      </c>
      <c r="D1255" s="82"/>
    </row>
    <row r="1256" spans="1:4" ht="14.25">
      <c r="A1256" s="82" t="s">
        <v>1039</v>
      </c>
      <c r="B1256" s="82"/>
      <c r="C1256" s="82">
        <v>0</v>
      </c>
      <c r="D1256" s="82"/>
    </row>
    <row r="1257" spans="1:4" ht="14.25">
      <c r="A1257" s="82" t="s">
        <v>1040</v>
      </c>
      <c r="B1257" s="82">
        <v>65</v>
      </c>
      <c r="C1257" s="82">
        <v>0</v>
      </c>
      <c r="D1257" s="82"/>
    </row>
    <row r="1258" spans="1:4" ht="14.25">
      <c r="A1258" s="82" t="s">
        <v>1041</v>
      </c>
      <c r="B1258" s="82">
        <v>65</v>
      </c>
      <c r="C1258" s="82">
        <v>0</v>
      </c>
      <c r="D1258" s="82"/>
    </row>
    <row r="1259" spans="1:4" ht="14.25">
      <c r="A1259" s="82" t="s">
        <v>1042</v>
      </c>
      <c r="B1259" s="82"/>
      <c r="C1259" s="82">
        <v>0</v>
      </c>
      <c r="D1259" s="82"/>
    </row>
    <row r="1260" spans="1:4" ht="14.25">
      <c r="A1260" s="82" t="s">
        <v>1043</v>
      </c>
      <c r="B1260" s="82"/>
      <c r="C1260" s="82">
        <v>0</v>
      </c>
      <c r="D1260" s="82"/>
    </row>
    <row r="1261" spans="1:4" ht="14.25">
      <c r="A1261" s="82" t="s">
        <v>1044</v>
      </c>
      <c r="B1261" s="82"/>
      <c r="C1261" s="82">
        <v>0</v>
      </c>
      <c r="D1261" s="82"/>
    </row>
    <row r="1262" spans="1:4" ht="14.25">
      <c r="A1262" s="82" t="s">
        <v>1045</v>
      </c>
      <c r="B1262" s="82"/>
      <c r="C1262" s="82">
        <v>0</v>
      </c>
      <c r="D1262" s="82"/>
    </row>
    <row r="1263" spans="1:4" ht="14.25">
      <c r="A1263" s="82" t="s">
        <v>1046</v>
      </c>
      <c r="B1263" s="82"/>
      <c r="C1263" s="82">
        <v>0</v>
      </c>
      <c r="D1263" s="82"/>
    </row>
    <row r="1264" spans="1:4" ht="14.25">
      <c r="A1264" s="82" t="s">
        <v>1047</v>
      </c>
      <c r="B1264" s="82"/>
      <c r="C1264" s="82">
        <v>2500</v>
      </c>
      <c r="D1264" s="82"/>
    </row>
    <row r="1265" spans="1:4" ht="14.25">
      <c r="A1265" s="82" t="s">
        <v>1048</v>
      </c>
      <c r="B1265" s="82">
        <v>1630</v>
      </c>
      <c r="C1265" s="82">
        <v>1910</v>
      </c>
      <c r="D1265" s="82"/>
    </row>
    <row r="1266" spans="1:4" ht="14.25">
      <c r="A1266" s="82" t="s">
        <v>1049</v>
      </c>
      <c r="B1266" s="82">
        <v>1630</v>
      </c>
      <c r="C1266" s="82">
        <v>1910</v>
      </c>
      <c r="D1266" s="82"/>
    </row>
    <row r="1267" spans="1:4" ht="14.25">
      <c r="A1267" s="82" t="s">
        <v>1050</v>
      </c>
      <c r="B1267" s="82">
        <v>1630</v>
      </c>
      <c r="C1267" s="82">
        <v>1910</v>
      </c>
      <c r="D1267" s="82"/>
    </row>
    <row r="1268" spans="1:4" ht="14.25">
      <c r="A1268" s="82" t="s">
        <v>1051</v>
      </c>
      <c r="B1268" s="82"/>
      <c r="C1268" s="82">
        <v>0</v>
      </c>
      <c r="D1268" s="82"/>
    </row>
    <row r="1269" spans="1:4" ht="14.25">
      <c r="A1269" s="82" t="s">
        <v>1052</v>
      </c>
      <c r="B1269" s="82"/>
      <c r="C1269" s="82">
        <v>0</v>
      </c>
      <c r="D1269" s="82"/>
    </row>
    <row r="1270" spans="1:4" ht="14.25">
      <c r="A1270" s="82" t="s">
        <v>1053</v>
      </c>
      <c r="B1270" s="82"/>
      <c r="C1270" s="82">
        <v>0</v>
      </c>
      <c r="D1270" s="82"/>
    </row>
    <row r="1271" spans="1:4" ht="14.25">
      <c r="A1271" s="82" t="s">
        <v>1054</v>
      </c>
      <c r="B1271" s="82">
        <v>0</v>
      </c>
      <c r="C1271" s="82">
        <v>0</v>
      </c>
      <c r="D1271" s="82"/>
    </row>
    <row r="1272" spans="1:4" ht="14.25">
      <c r="A1272" s="82" t="s">
        <v>1055</v>
      </c>
      <c r="B1272" s="82"/>
      <c r="C1272" s="82">
        <v>0</v>
      </c>
      <c r="D1272" s="82"/>
    </row>
    <row r="1273" spans="1:4" ht="14.25">
      <c r="A1273" s="82" t="s">
        <v>1056</v>
      </c>
      <c r="B1273" s="82">
        <v>885</v>
      </c>
      <c r="C1273" s="82">
        <v>3783</v>
      </c>
      <c r="D1273" s="82"/>
    </row>
    <row r="1274" spans="1:4" ht="14.25">
      <c r="A1274" s="82" t="s">
        <v>1057</v>
      </c>
      <c r="B1274" s="82"/>
      <c r="C1274" s="82">
        <v>0</v>
      </c>
      <c r="D1274" s="82"/>
    </row>
    <row r="1275" spans="1:4" ht="14.25">
      <c r="A1275" s="82" t="s">
        <v>904</v>
      </c>
      <c r="B1275" s="82">
        <v>885</v>
      </c>
      <c r="C1275" s="82">
        <v>7413</v>
      </c>
      <c r="D1275" s="82"/>
    </row>
    <row r="1276" spans="1:4" ht="14.25">
      <c r="A1276" s="82"/>
      <c r="B1276" s="82"/>
      <c r="C1276" s="82"/>
      <c r="D1276" s="82"/>
    </row>
    <row r="1277" spans="1:4" ht="14.25">
      <c r="A1277" s="82"/>
      <c r="B1277" s="82"/>
      <c r="C1277" s="82"/>
      <c r="D1277" s="82"/>
    </row>
    <row r="1278" spans="1:4" ht="18" customHeight="1">
      <c r="A1278" s="83" t="s">
        <v>1058</v>
      </c>
      <c r="B1278" s="83">
        <v>261208</v>
      </c>
      <c r="C1278" s="83">
        <v>243136</v>
      </c>
      <c r="D1278" s="83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A1" sqref="A1:F26"/>
    </sheetView>
  </sheetViews>
  <sheetFormatPr defaultColWidth="8.75390625" defaultRowHeight="14.25"/>
  <cols>
    <col min="1" max="1" width="5.50390625" style="129" customWidth="1"/>
    <col min="2" max="2" width="29.50390625" style="142" customWidth="1"/>
    <col min="3" max="4" width="17.875" style="142" customWidth="1"/>
    <col min="5" max="5" width="14.00390625" style="129" customWidth="1"/>
    <col min="6" max="6" width="14.125" style="129" customWidth="1"/>
    <col min="7" max="32" width="9.00390625" style="129" bestFit="1" customWidth="1"/>
    <col min="33" max="16384" width="8.75390625" style="129" customWidth="1"/>
  </cols>
  <sheetData>
    <row r="1" ht="20.25" customHeight="1">
      <c r="A1" s="143" t="s">
        <v>7</v>
      </c>
    </row>
    <row r="2" spans="1:6" ht="24.75" customHeight="1">
      <c r="A2" s="179" t="s">
        <v>1059</v>
      </c>
      <c r="B2" s="179"/>
      <c r="C2" s="179"/>
      <c r="D2" s="179"/>
      <c r="E2" s="179"/>
      <c r="F2" s="179"/>
    </row>
    <row r="3" spans="1:6" s="140" customFormat="1" ht="18.75" customHeight="1">
      <c r="A3" s="144"/>
      <c r="B3" s="145"/>
      <c r="C3" s="146"/>
      <c r="D3" s="146"/>
      <c r="E3" s="146"/>
      <c r="F3" s="147" t="s">
        <v>47</v>
      </c>
    </row>
    <row r="4" spans="1:6" s="141" customFormat="1" ht="33" customHeight="1">
      <c r="A4" s="148" t="s">
        <v>1060</v>
      </c>
      <c r="B4" s="149" t="s">
        <v>1061</v>
      </c>
      <c r="C4" s="149" t="s">
        <v>1062</v>
      </c>
      <c r="D4" s="149" t="s">
        <v>1063</v>
      </c>
      <c r="E4" s="149" t="s">
        <v>1064</v>
      </c>
      <c r="F4" s="150" t="s">
        <v>81</v>
      </c>
    </row>
    <row r="5" spans="1:6" ht="18.75" customHeight="1">
      <c r="A5" s="151" t="s">
        <v>1065</v>
      </c>
      <c r="B5" s="152" t="s">
        <v>1066</v>
      </c>
      <c r="C5" s="153">
        <v>20720</v>
      </c>
      <c r="D5" s="153">
        <v>20087</v>
      </c>
      <c r="E5" s="154">
        <f aca="true" t="shared" si="0" ref="E5:E26">(D5-C5)/C5</f>
        <v>-0.03055019305019305</v>
      </c>
      <c r="F5" s="155"/>
    </row>
    <row r="6" spans="1:6" ht="18.75" customHeight="1">
      <c r="A6" s="151" t="s">
        <v>1067</v>
      </c>
      <c r="B6" s="152" t="s">
        <v>1068</v>
      </c>
      <c r="C6" s="153">
        <v>100</v>
      </c>
      <c r="D6" s="153">
        <v>100</v>
      </c>
      <c r="E6" s="154">
        <f t="shared" si="0"/>
        <v>0</v>
      </c>
      <c r="F6" s="155"/>
    </row>
    <row r="7" spans="1:6" ht="18.75" customHeight="1">
      <c r="A7" s="151" t="s">
        <v>1069</v>
      </c>
      <c r="B7" s="152" t="s">
        <v>1070</v>
      </c>
      <c r="C7" s="153">
        <v>7946</v>
      </c>
      <c r="D7" s="153">
        <v>8489</v>
      </c>
      <c r="E7" s="154">
        <f t="shared" si="0"/>
        <v>0.06833626982129373</v>
      </c>
      <c r="F7" s="155"/>
    </row>
    <row r="8" spans="1:6" ht="18.75" customHeight="1">
      <c r="A8" s="151" t="s">
        <v>1071</v>
      </c>
      <c r="B8" s="152" t="s">
        <v>1072</v>
      </c>
      <c r="C8" s="153">
        <v>47623</v>
      </c>
      <c r="D8" s="153">
        <v>51748</v>
      </c>
      <c r="E8" s="154">
        <f t="shared" si="0"/>
        <v>0.0866178107217101</v>
      </c>
      <c r="F8" s="155"/>
    </row>
    <row r="9" spans="1:6" ht="18.75" customHeight="1">
      <c r="A9" s="151" t="s">
        <v>1073</v>
      </c>
      <c r="B9" s="156" t="s">
        <v>1074</v>
      </c>
      <c r="C9" s="153">
        <v>987</v>
      </c>
      <c r="D9" s="153">
        <v>791</v>
      </c>
      <c r="E9" s="154">
        <f t="shared" si="0"/>
        <v>-0.19858156028368795</v>
      </c>
      <c r="F9" s="155"/>
    </row>
    <row r="10" spans="1:6" ht="18.75" customHeight="1">
      <c r="A10" s="151" t="s">
        <v>1075</v>
      </c>
      <c r="B10" s="156" t="s">
        <v>1076</v>
      </c>
      <c r="C10" s="153">
        <v>3633</v>
      </c>
      <c r="D10" s="153">
        <v>4734</v>
      </c>
      <c r="E10" s="154">
        <f t="shared" si="0"/>
        <v>0.30305532617671344</v>
      </c>
      <c r="F10" s="155"/>
    </row>
    <row r="11" spans="1:6" ht="18.75" customHeight="1">
      <c r="A11" s="151" t="s">
        <v>1077</v>
      </c>
      <c r="B11" s="156" t="s">
        <v>1078</v>
      </c>
      <c r="C11" s="153">
        <v>52081</v>
      </c>
      <c r="D11" s="153">
        <v>56106</v>
      </c>
      <c r="E11" s="154">
        <f t="shared" si="0"/>
        <v>0.077283462299111</v>
      </c>
      <c r="F11" s="155"/>
    </row>
    <row r="12" spans="1:6" ht="18" customHeight="1">
      <c r="A12" s="151" t="s">
        <v>1079</v>
      </c>
      <c r="B12" s="156" t="s">
        <v>1080</v>
      </c>
      <c r="C12" s="153">
        <v>21362</v>
      </c>
      <c r="D12" s="153">
        <v>21362</v>
      </c>
      <c r="E12" s="154">
        <f t="shared" si="0"/>
        <v>0</v>
      </c>
      <c r="F12" s="157"/>
    </row>
    <row r="13" spans="1:6" ht="18.75" customHeight="1">
      <c r="A13" s="151" t="s">
        <v>1081</v>
      </c>
      <c r="B13" s="152" t="s">
        <v>1082</v>
      </c>
      <c r="C13" s="153">
        <v>1391</v>
      </c>
      <c r="D13" s="153">
        <v>2164</v>
      </c>
      <c r="E13" s="154">
        <f t="shared" si="0"/>
        <v>0.5557153127246586</v>
      </c>
      <c r="F13" s="155"/>
    </row>
    <row r="14" spans="1:6" ht="18.75" customHeight="1">
      <c r="A14" s="151" t="s">
        <v>1083</v>
      </c>
      <c r="B14" s="152" t="s">
        <v>1084</v>
      </c>
      <c r="C14" s="153">
        <v>7564</v>
      </c>
      <c r="D14" s="153">
        <v>11337</v>
      </c>
      <c r="E14" s="154">
        <f t="shared" si="0"/>
        <v>0.49881015335801165</v>
      </c>
      <c r="F14" s="155"/>
    </row>
    <row r="15" spans="1:6" ht="18.75" customHeight="1">
      <c r="A15" s="151" t="s">
        <v>1085</v>
      </c>
      <c r="B15" s="156" t="s">
        <v>1086</v>
      </c>
      <c r="C15" s="153">
        <v>19414</v>
      </c>
      <c r="D15" s="153">
        <v>40829</v>
      </c>
      <c r="E15" s="154">
        <f t="shared" si="0"/>
        <v>1.1030699495209642</v>
      </c>
      <c r="F15" s="155"/>
    </row>
    <row r="16" spans="1:6" ht="18.75" customHeight="1">
      <c r="A16" s="151" t="s">
        <v>1087</v>
      </c>
      <c r="B16" s="156" t="s">
        <v>1088</v>
      </c>
      <c r="C16" s="153">
        <v>1457</v>
      </c>
      <c r="D16" s="153">
        <v>3800</v>
      </c>
      <c r="E16" s="154">
        <f t="shared" si="0"/>
        <v>1.608098833218943</v>
      </c>
      <c r="F16" s="157"/>
    </row>
    <row r="17" spans="1:6" ht="18.75" customHeight="1">
      <c r="A17" s="151" t="s">
        <v>1089</v>
      </c>
      <c r="B17" s="156" t="s">
        <v>1090</v>
      </c>
      <c r="C17" s="153">
        <v>2098</v>
      </c>
      <c r="D17" s="153">
        <v>678</v>
      </c>
      <c r="E17" s="154">
        <f t="shared" si="0"/>
        <v>-0.6768350810295519</v>
      </c>
      <c r="F17" s="157"/>
    </row>
    <row r="18" spans="1:6" ht="18.75" customHeight="1">
      <c r="A18" s="151" t="s">
        <v>1091</v>
      </c>
      <c r="B18" s="156" t="s">
        <v>1092</v>
      </c>
      <c r="C18" s="153">
        <v>521</v>
      </c>
      <c r="D18" s="153">
        <v>524</v>
      </c>
      <c r="E18" s="154">
        <f t="shared" si="0"/>
        <v>0.005758157389635317</v>
      </c>
      <c r="F18" s="157"/>
    </row>
    <row r="19" spans="1:6" ht="18.75" customHeight="1">
      <c r="A19" s="151" t="s">
        <v>1093</v>
      </c>
      <c r="B19" s="156" t="s">
        <v>1094</v>
      </c>
      <c r="C19" s="153">
        <v>2106</v>
      </c>
      <c r="D19" s="153">
        <v>2649</v>
      </c>
      <c r="E19" s="154">
        <f t="shared" si="0"/>
        <v>0.25783475783475784</v>
      </c>
      <c r="F19" s="157"/>
    </row>
    <row r="20" spans="1:6" ht="18.75" customHeight="1">
      <c r="A20" s="151" t="s">
        <v>1095</v>
      </c>
      <c r="B20" s="156" t="s">
        <v>1096</v>
      </c>
      <c r="C20" s="153">
        <v>3019</v>
      </c>
      <c r="D20" s="153">
        <v>4537</v>
      </c>
      <c r="E20" s="154">
        <f t="shared" si="0"/>
        <v>0.5028155018217952</v>
      </c>
      <c r="F20" s="157"/>
    </row>
    <row r="21" spans="1:6" ht="18.75" customHeight="1">
      <c r="A21" s="151" t="s">
        <v>1097</v>
      </c>
      <c r="B21" s="156" t="s">
        <v>1098</v>
      </c>
      <c r="C21" s="153">
        <v>944</v>
      </c>
      <c r="D21" s="153">
        <v>812</v>
      </c>
      <c r="E21" s="154">
        <f t="shared" si="0"/>
        <v>-0.13983050847457626</v>
      </c>
      <c r="F21" s="157"/>
    </row>
    <row r="22" spans="1:6" ht="18.75" customHeight="1">
      <c r="A22" s="151" t="s">
        <v>1099</v>
      </c>
      <c r="B22" s="156" t="s">
        <v>1100</v>
      </c>
      <c r="C22" s="153">
        <v>596</v>
      </c>
      <c r="D22" s="153">
        <v>566</v>
      </c>
      <c r="E22" s="154"/>
      <c r="F22" s="157"/>
    </row>
    <row r="23" spans="1:6" ht="18.75" customHeight="1">
      <c r="A23" s="151" t="s">
        <v>1101</v>
      </c>
      <c r="B23" s="156" t="s">
        <v>1102</v>
      </c>
      <c r="C23" s="153">
        <v>2000</v>
      </c>
      <c r="D23" s="153">
        <v>2500</v>
      </c>
      <c r="E23" s="154">
        <f t="shared" si="0"/>
        <v>0.25</v>
      </c>
      <c r="F23" s="157"/>
    </row>
    <row r="24" spans="1:6" ht="18.75" customHeight="1">
      <c r="A24" s="151" t="s">
        <v>1103</v>
      </c>
      <c r="B24" s="156" t="s">
        <v>1104</v>
      </c>
      <c r="C24" s="153">
        <v>2367</v>
      </c>
      <c r="D24" s="153">
        <v>1910</v>
      </c>
      <c r="E24" s="154">
        <f t="shared" si="0"/>
        <v>-0.1930713983945923</v>
      </c>
      <c r="F24" s="157"/>
    </row>
    <row r="25" spans="1:6" ht="18.75" customHeight="1">
      <c r="A25" s="158" t="s">
        <v>1105</v>
      </c>
      <c r="B25" s="156" t="s">
        <v>1106</v>
      </c>
      <c r="C25" s="153">
        <v>4284</v>
      </c>
      <c r="D25" s="153">
        <v>7413</v>
      </c>
      <c r="E25" s="154">
        <f t="shared" si="0"/>
        <v>0.7303921568627451</v>
      </c>
      <c r="F25" s="157"/>
    </row>
    <row r="26" spans="1:6" ht="24" customHeight="1">
      <c r="A26" s="159"/>
      <c r="B26" s="160" t="s">
        <v>1107</v>
      </c>
      <c r="C26" s="161">
        <f>SUM(C5:C25)</f>
        <v>202213</v>
      </c>
      <c r="D26" s="161">
        <f>SUM(D5:D25)</f>
        <v>243136</v>
      </c>
      <c r="E26" s="154">
        <f t="shared" si="0"/>
        <v>0.20237571273854796</v>
      </c>
      <c r="F26" s="157"/>
    </row>
    <row r="27" spans="1:4" ht="12.75">
      <c r="A27" s="140"/>
      <c r="B27" s="162"/>
      <c r="C27" s="162"/>
      <c r="D27" s="162"/>
    </row>
    <row r="28" spans="1:4" ht="12.75">
      <c r="A28" s="140"/>
      <c r="B28" s="162"/>
      <c r="C28" s="162"/>
      <c r="D28" s="162"/>
    </row>
    <row r="29" spans="1:4" ht="12.75">
      <c r="A29" s="140"/>
      <c r="B29" s="162"/>
      <c r="C29" s="162"/>
      <c r="D29" s="162"/>
    </row>
  </sheetData>
  <sheetProtection/>
  <mergeCells count="1">
    <mergeCell ref="A2:F2"/>
  </mergeCells>
  <printOptions horizontalCentered="1"/>
  <pageMargins left="0.6597222222222222" right="0.4722222222222222" top="0.5902777777777778" bottom="0.4722222222222222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showGridLines="0" showZeros="0" workbookViewId="0" topLeftCell="A17">
      <selection activeCell="A1" sqref="A1:C49"/>
    </sheetView>
  </sheetViews>
  <sheetFormatPr defaultColWidth="6.875" defaultRowHeight="12.75" customHeight="1"/>
  <cols>
    <col min="1" max="1" width="27.625" style="129" customWidth="1"/>
    <col min="2" max="2" width="13.625" style="129" customWidth="1"/>
    <col min="3" max="3" width="9.50390625" style="129" customWidth="1"/>
    <col min="4" max="255" width="6.875" style="129" customWidth="1"/>
    <col min="256" max="16384" width="6.875" style="129" customWidth="1"/>
  </cols>
  <sheetData>
    <row r="1" ht="22.5" customHeight="1">
      <c r="A1" s="130" t="s">
        <v>1108</v>
      </c>
    </row>
    <row r="2" spans="1:3" ht="48" customHeight="1">
      <c r="A2" s="180" t="s">
        <v>1109</v>
      </c>
      <c r="B2" s="180"/>
      <c r="C2" s="180"/>
    </row>
    <row r="3" spans="1:3" ht="18" customHeight="1">
      <c r="A3" s="131"/>
      <c r="B3" s="131"/>
      <c r="C3" s="132" t="s">
        <v>47</v>
      </c>
    </row>
    <row r="4" spans="1:3" ht="27.75" customHeight="1">
      <c r="A4" s="133" t="s">
        <v>1110</v>
      </c>
      <c r="B4" s="133" t="s">
        <v>50</v>
      </c>
      <c r="C4" s="134" t="s">
        <v>81</v>
      </c>
    </row>
    <row r="5" spans="1:3" ht="20.25" customHeight="1">
      <c r="A5" s="135" t="s">
        <v>1111</v>
      </c>
      <c r="B5" s="136">
        <f>B6+B16+B41+B46</f>
        <v>83800</v>
      </c>
      <c r="C5" s="137"/>
    </row>
    <row r="6" spans="1:3" ht="18" customHeight="1">
      <c r="A6" s="135" t="s">
        <v>1112</v>
      </c>
      <c r="B6" s="136">
        <f>SUM(B7:B15)</f>
        <v>78083</v>
      </c>
      <c r="C6" s="137"/>
    </row>
    <row r="7" spans="1:3" ht="18" customHeight="1">
      <c r="A7" s="135" t="s">
        <v>1113</v>
      </c>
      <c r="B7" s="136">
        <v>32790</v>
      </c>
      <c r="C7" s="137"/>
    </row>
    <row r="8" spans="1:3" ht="18" customHeight="1">
      <c r="A8" s="135" t="s">
        <v>1114</v>
      </c>
      <c r="B8" s="136">
        <v>10150</v>
      </c>
      <c r="C8" s="137"/>
    </row>
    <row r="9" spans="1:3" ht="18" customHeight="1">
      <c r="A9" s="135" t="s">
        <v>1115</v>
      </c>
      <c r="B9" s="136">
        <v>2732</v>
      </c>
      <c r="C9" s="137"/>
    </row>
    <row r="10" spans="1:3" ht="18" customHeight="1">
      <c r="A10" s="135" t="s">
        <v>1116</v>
      </c>
      <c r="B10" s="136">
        <v>14978</v>
      </c>
      <c r="C10" s="137"/>
    </row>
    <row r="11" spans="1:3" ht="18" customHeight="1">
      <c r="A11" s="135" t="s">
        <v>1117</v>
      </c>
      <c r="B11" s="136">
        <v>8420</v>
      </c>
      <c r="C11" s="137"/>
    </row>
    <row r="12" spans="1:3" ht="18" customHeight="1">
      <c r="A12" s="135" t="s">
        <v>1118</v>
      </c>
      <c r="B12" s="136">
        <v>2804</v>
      </c>
      <c r="C12" s="137"/>
    </row>
    <row r="13" spans="1:3" ht="18" customHeight="1">
      <c r="A13" s="135" t="s">
        <v>1119</v>
      </c>
      <c r="B13" s="136">
        <v>645</v>
      </c>
      <c r="C13" s="137"/>
    </row>
    <row r="14" spans="1:3" ht="18" customHeight="1">
      <c r="A14" s="135" t="s">
        <v>1120</v>
      </c>
      <c r="B14" s="136">
        <v>4214</v>
      </c>
      <c r="C14" s="137"/>
    </row>
    <row r="15" spans="1:3" ht="18" customHeight="1">
      <c r="A15" s="135" t="s">
        <v>1121</v>
      </c>
      <c r="B15" s="136">
        <v>1350</v>
      </c>
      <c r="C15" s="137"/>
    </row>
    <row r="16" spans="1:3" ht="18" customHeight="1">
      <c r="A16" s="135" t="s">
        <v>1122</v>
      </c>
      <c r="B16" s="136">
        <f>SUM(B17:B40)</f>
        <v>4816</v>
      </c>
      <c r="C16" s="137"/>
    </row>
    <row r="17" spans="1:3" ht="18" customHeight="1">
      <c r="A17" s="135" t="s">
        <v>1123</v>
      </c>
      <c r="B17" s="136">
        <v>987</v>
      </c>
      <c r="C17" s="137"/>
    </row>
    <row r="18" spans="1:3" ht="18" customHeight="1">
      <c r="A18" s="135" t="s">
        <v>1124</v>
      </c>
      <c r="B18" s="136">
        <v>262</v>
      </c>
      <c r="C18" s="137"/>
    </row>
    <row r="19" spans="1:3" ht="18" customHeight="1">
      <c r="A19" s="135" t="s">
        <v>1125</v>
      </c>
      <c r="B19" s="136">
        <v>3</v>
      </c>
      <c r="C19" s="137"/>
    </row>
    <row r="20" spans="1:3" ht="18" customHeight="1">
      <c r="A20" s="135" t="s">
        <v>1126</v>
      </c>
      <c r="B20" s="136">
        <v>3</v>
      </c>
      <c r="C20" s="137"/>
    </row>
    <row r="21" spans="1:3" ht="18" customHeight="1">
      <c r="A21" s="135" t="s">
        <v>1127</v>
      </c>
      <c r="B21" s="136">
        <v>36</v>
      </c>
      <c r="C21" s="137"/>
    </row>
    <row r="22" spans="1:3" ht="18" customHeight="1">
      <c r="A22" s="135" t="s">
        <v>1128</v>
      </c>
      <c r="B22" s="136">
        <v>186</v>
      </c>
      <c r="C22" s="137"/>
    </row>
    <row r="23" spans="1:3" ht="18" customHeight="1">
      <c r="A23" s="135" t="s">
        <v>1129</v>
      </c>
      <c r="B23" s="136">
        <v>41</v>
      </c>
      <c r="C23" s="137"/>
    </row>
    <row r="24" spans="1:3" ht="18" customHeight="1">
      <c r="A24" s="135" t="s">
        <v>1130</v>
      </c>
      <c r="B24" s="136">
        <v>117</v>
      </c>
      <c r="C24" s="137"/>
    </row>
    <row r="25" spans="1:3" ht="18" customHeight="1">
      <c r="A25" s="135" t="s">
        <v>1131</v>
      </c>
      <c r="B25" s="136">
        <v>33</v>
      </c>
      <c r="C25" s="137"/>
    </row>
    <row r="26" spans="1:3" ht="18" customHeight="1">
      <c r="A26" s="135" t="s">
        <v>1132</v>
      </c>
      <c r="B26" s="136">
        <v>179</v>
      </c>
      <c r="C26" s="137"/>
    </row>
    <row r="27" spans="1:3" ht="18" customHeight="1">
      <c r="A27" s="135" t="s">
        <v>1133</v>
      </c>
      <c r="B27" s="136">
        <v>160</v>
      </c>
      <c r="C27" s="137"/>
    </row>
    <row r="28" spans="1:3" ht="18" customHeight="1">
      <c r="A28" s="135" t="s">
        <v>1134</v>
      </c>
      <c r="B28" s="136">
        <v>60</v>
      </c>
      <c r="C28" s="137"/>
    </row>
    <row r="29" spans="1:3" ht="18" customHeight="1">
      <c r="A29" s="135" t="s">
        <v>1135</v>
      </c>
      <c r="B29" s="136">
        <v>22</v>
      </c>
      <c r="C29" s="137"/>
    </row>
    <row r="30" spans="1:3" ht="18" customHeight="1">
      <c r="A30" s="135" t="s">
        <v>1136</v>
      </c>
      <c r="B30" s="136">
        <v>51</v>
      </c>
      <c r="C30" s="137"/>
    </row>
    <row r="31" spans="1:3" ht="18" customHeight="1">
      <c r="A31" s="135" t="s">
        <v>1137</v>
      </c>
      <c r="B31" s="136">
        <v>11</v>
      </c>
      <c r="C31" s="137"/>
    </row>
    <row r="32" spans="1:3" ht="18" customHeight="1">
      <c r="A32" s="135" t="s">
        <v>1138</v>
      </c>
      <c r="B32" s="136">
        <v>39</v>
      </c>
      <c r="C32" s="137"/>
    </row>
    <row r="33" spans="1:3" ht="18" customHeight="1">
      <c r="A33" s="135" t="s">
        <v>1139</v>
      </c>
      <c r="B33" s="136">
        <v>50</v>
      </c>
      <c r="C33" s="137"/>
    </row>
    <row r="34" spans="1:3" ht="18" customHeight="1">
      <c r="A34" s="135" t="s">
        <v>1140</v>
      </c>
      <c r="B34" s="136">
        <v>19</v>
      </c>
      <c r="C34" s="137"/>
    </row>
    <row r="35" spans="1:3" ht="18" customHeight="1">
      <c r="A35" s="135" t="s">
        <v>1141</v>
      </c>
      <c r="B35" s="136">
        <v>226</v>
      </c>
      <c r="C35" s="137"/>
    </row>
    <row r="36" spans="1:3" ht="18" customHeight="1">
      <c r="A36" s="135" t="s">
        <v>1142</v>
      </c>
      <c r="B36" s="136">
        <v>71</v>
      </c>
      <c r="C36" s="137"/>
    </row>
    <row r="37" spans="1:3" ht="18" customHeight="1">
      <c r="A37" s="135" t="s">
        <v>1143</v>
      </c>
      <c r="B37" s="136">
        <v>635</v>
      </c>
      <c r="C37" s="137"/>
    </row>
    <row r="38" spans="1:3" ht="18" customHeight="1">
      <c r="A38" s="135" t="s">
        <v>1144</v>
      </c>
      <c r="B38" s="136">
        <v>529</v>
      </c>
      <c r="C38" s="137"/>
    </row>
    <row r="39" spans="1:3" ht="18" customHeight="1">
      <c r="A39" s="135" t="s">
        <v>1145</v>
      </c>
      <c r="B39" s="136">
        <v>1077</v>
      </c>
      <c r="C39" s="137"/>
    </row>
    <row r="40" spans="1:3" ht="18" customHeight="1">
      <c r="A40" s="135" t="s">
        <v>1146</v>
      </c>
      <c r="B40" s="136">
        <v>19</v>
      </c>
      <c r="C40" s="137"/>
    </row>
    <row r="41" spans="1:3" ht="18" customHeight="1">
      <c r="A41" s="135" t="s">
        <v>1147</v>
      </c>
      <c r="B41" s="136">
        <f>SUM(B42:B45)</f>
        <v>857</v>
      </c>
      <c r="C41" s="137"/>
    </row>
    <row r="42" spans="1:3" ht="18" customHeight="1">
      <c r="A42" s="135" t="s">
        <v>1148</v>
      </c>
      <c r="B42" s="136">
        <v>776</v>
      </c>
      <c r="C42" s="137"/>
    </row>
    <row r="43" spans="1:3" ht="18" customHeight="1">
      <c r="A43" s="135" t="s">
        <v>1149</v>
      </c>
      <c r="B43" s="136">
        <v>25</v>
      </c>
      <c r="C43" s="137"/>
    </row>
    <row r="44" spans="1:3" ht="18" customHeight="1">
      <c r="A44" s="135" t="s">
        <v>1150</v>
      </c>
      <c r="B44" s="136">
        <v>56</v>
      </c>
      <c r="C44" s="137"/>
    </row>
    <row r="45" spans="1:3" ht="18" customHeight="1">
      <c r="A45" s="135" t="s">
        <v>1151</v>
      </c>
      <c r="B45" s="136"/>
      <c r="C45" s="137"/>
    </row>
    <row r="46" spans="1:3" ht="18" customHeight="1">
      <c r="A46" s="135" t="s">
        <v>1152</v>
      </c>
      <c r="B46" s="136">
        <f>SUM(B47:B49)</f>
        <v>44</v>
      </c>
      <c r="C46" s="137"/>
    </row>
    <row r="47" spans="1:3" ht="18" customHeight="1">
      <c r="A47" s="135" t="s">
        <v>1153</v>
      </c>
      <c r="B47" s="136">
        <v>38</v>
      </c>
      <c r="C47" s="137"/>
    </row>
    <row r="48" spans="1:3" ht="18" customHeight="1">
      <c r="A48" s="135" t="s">
        <v>1154</v>
      </c>
      <c r="B48" s="136"/>
      <c r="C48" s="137"/>
    </row>
    <row r="49" spans="1:3" ht="18" customHeight="1">
      <c r="A49" s="138" t="s">
        <v>1155</v>
      </c>
      <c r="B49" s="139">
        <v>6</v>
      </c>
      <c r="C49" s="137"/>
    </row>
  </sheetData>
  <sheetProtection/>
  <mergeCells count="1">
    <mergeCell ref="A2:C2"/>
  </mergeCells>
  <printOptions/>
  <pageMargins left="1.2097222222222221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0"/>
  <sheetViews>
    <sheetView showGridLines="0" zoomScale="85" zoomScaleNormal="85" workbookViewId="0" topLeftCell="A1">
      <pane ySplit="5" topLeftCell="BM6" activePane="bottomLeft" state="frozen"/>
      <selection pane="topLeft" activeCell="A1" sqref="A1"/>
      <selection pane="bottomLeft" activeCell="A1" sqref="A1:B70"/>
    </sheetView>
  </sheetViews>
  <sheetFormatPr defaultColWidth="9.00390625" defaultRowHeight="14.25"/>
  <cols>
    <col min="1" max="1" width="56.25390625" style="60" bestFit="1" customWidth="1"/>
    <col min="2" max="2" width="11.50390625" style="60" customWidth="1"/>
    <col min="3" max="16384" width="9.00390625" style="60" customWidth="1"/>
  </cols>
  <sheetData>
    <row r="1" ht="18" customHeight="1">
      <c r="A1" s="80" t="s">
        <v>11</v>
      </c>
    </row>
    <row r="2" spans="1:2" ht="31.5" customHeight="1">
      <c r="A2" s="181" t="s">
        <v>1156</v>
      </c>
      <c r="B2" s="181"/>
    </row>
    <row r="3" ht="20.25" customHeight="1"/>
    <row r="4" spans="1:2" ht="31.5" customHeight="1">
      <c r="A4" s="182" t="s">
        <v>1157</v>
      </c>
      <c r="B4" s="183"/>
    </row>
    <row r="5" spans="1:2" ht="32.25" customHeight="1">
      <c r="A5" s="83" t="s">
        <v>48</v>
      </c>
      <c r="B5" s="83" t="s">
        <v>50</v>
      </c>
    </row>
    <row r="6" spans="1:2" ht="19.5" customHeight="1">
      <c r="A6" s="84" t="s">
        <v>1158</v>
      </c>
      <c r="B6" s="82">
        <f>SUM(B7:B12)</f>
        <v>3183</v>
      </c>
    </row>
    <row r="7" spans="1:2" ht="19.5" customHeight="1">
      <c r="A7" s="82" t="s">
        <v>1159</v>
      </c>
      <c r="B7" s="82">
        <v>148</v>
      </c>
    </row>
    <row r="8" spans="1:2" ht="19.5" customHeight="1">
      <c r="A8" s="82" t="s">
        <v>1160</v>
      </c>
      <c r="B8" s="82">
        <v>547</v>
      </c>
    </row>
    <row r="9" spans="1:2" ht="19.5" customHeight="1">
      <c r="A9" s="82" t="s">
        <v>1161</v>
      </c>
      <c r="B9" s="82">
        <v>1881</v>
      </c>
    </row>
    <row r="10" spans="1:2" ht="19.5" customHeight="1">
      <c r="A10" s="82" t="s">
        <v>1162</v>
      </c>
      <c r="B10" s="82">
        <v>1</v>
      </c>
    </row>
    <row r="11" spans="1:2" ht="19.5" customHeight="1">
      <c r="A11" s="82" t="s">
        <v>1163</v>
      </c>
      <c r="B11" s="82">
        <v>606</v>
      </c>
    </row>
    <row r="12" spans="1:2" ht="19.5" customHeight="1">
      <c r="A12" s="82" t="s">
        <v>1164</v>
      </c>
      <c r="B12" s="82"/>
    </row>
    <row r="13" spans="1:2" ht="19.5" customHeight="1">
      <c r="A13" s="84" t="s">
        <v>1165</v>
      </c>
      <c r="B13" s="82">
        <f>SUM(B14:B48)</f>
        <v>181925</v>
      </c>
    </row>
    <row r="14" spans="1:2" ht="19.5" customHeight="1">
      <c r="A14" s="82" t="s">
        <v>1166</v>
      </c>
      <c r="B14" s="82"/>
    </row>
    <row r="15" spans="1:2" ht="19.5" customHeight="1">
      <c r="A15" s="82" t="s">
        <v>1167</v>
      </c>
      <c r="B15" s="82">
        <v>83907</v>
      </c>
    </row>
    <row r="16" spans="1:2" ht="19.5" customHeight="1">
      <c r="A16" s="82" t="s">
        <v>1168</v>
      </c>
      <c r="B16" s="82">
        <v>28957</v>
      </c>
    </row>
    <row r="17" spans="1:2" ht="19.5" customHeight="1">
      <c r="A17" s="82" t="s">
        <v>1169</v>
      </c>
      <c r="B17" s="82">
        <v>-2221</v>
      </c>
    </row>
    <row r="18" spans="1:2" ht="19.5" customHeight="1">
      <c r="A18" s="82" t="s">
        <v>1170</v>
      </c>
      <c r="B18" s="82"/>
    </row>
    <row r="19" spans="1:2" ht="19.5" customHeight="1">
      <c r="A19" s="82" t="s">
        <v>1171</v>
      </c>
      <c r="B19" s="82"/>
    </row>
    <row r="20" spans="1:2" ht="19.5" customHeight="1">
      <c r="A20" s="82" t="s">
        <v>1172</v>
      </c>
      <c r="B20" s="82"/>
    </row>
    <row r="21" spans="1:2" ht="19.5" customHeight="1">
      <c r="A21" s="82" t="s">
        <v>1173</v>
      </c>
      <c r="B21" s="82"/>
    </row>
    <row r="22" spans="1:2" ht="19.5" customHeight="1">
      <c r="A22" s="82" t="s">
        <v>1174</v>
      </c>
      <c r="B22" s="82">
        <v>20351</v>
      </c>
    </row>
    <row r="23" spans="1:2" ht="19.5" customHeight="1">
      <c r="A23" s="82" t="s">
        <v>1175</v>
      </c>
      <c r="B23" s="82"/>
    </row>
    <row r="24" spans="1:2" ht="19.5" customHeight="1">
      <c r="A24" s="82" t="s">
        <v>1176</v>
      </c>
      <c r="B24" s="82"/>
    </row>
    <row r="25" spans="1:2" ht="19.5" customHeight="1">
      <c r="A25" s="82" t="s">
        <v>1177</v>
      </c>
      <c r="B25" s="82"/>
    </row>
    <row r="26" spans="1:2" ht="19.5" customHeight="1">
      <c r="A26" s="82" t="s">
        <v>1178</v>
      </c>
      <c r="B26" s="82">
        <v>1174</v>
      </c>
    </row>
    <row r="27" spans="1:2" ht="19.5" customHeight="1">
      <c r="A27" s="82" t="s">
        <v>1179</v>
      </c>
      <c r="B27" s="82"/>
    </row>
    <row r="28" spans="1:2" ht="19.5" customHeight="1">
      <c r="A28" s="82" t="s">
        <v>1180</v>
      </c>
      <c r="B28" s="82"/>
    </row>
    <row r="29" spans="1:2" ht="19.5" customHeight="1">
      <c r="A29" s="82" t="s">
        <v>1181</v>
      </c>
      <c r="B29" s="82"/>
    </row>
    <row r="30" spans="1:2" ht="19.5" customHeight="1">
      <c r="A30" s="82" t="s">
        <v>1182</v>
      </c>
      <c r="B30" s="82">
        <v>33</v>
      </c>
    </row>
    <row r="31" spans="1:2" ht="19.5" customHeight="1">
      <c r="A31" s="82" t="s">
        <v>1183</v>
      </c>
      <c r="B31" s="82">
        <v>6164</v>
      </c>
    </row>
    <row r="32" spans="1:2" ht="19.5" customHeight="1">
      <c r="A32" s="82" t="s">
        <v>1184</v>
      </c>
      <c r="B32" s="82">
        <v>4</v>
      </c>
    </row>
    <row r="33" spans="1:2" ht="19.5" customHeight="1">
      <c r="A33" s="82" t="s">
        <v>1185</v>
      </c>
      <c r="B33" s="82">
        <v>316</v>
      </c>
    </row>
    <row r="34" spans="1:2" ht="19.5" customHeight="1">
      <c r="A34" s="82" t="s">
        <v>1186</v>
      </c>
      <c r="B34" s="82">
        <v>19713</v>
      </c>
    </row>
    <row r="35" spans="1:2" ht="19.5" customHeight="1">
      <c r="A35" s="82" t="s">
        <v>1187</v>
      </c>
      <c r="B35" s="82">
        <v>5116</v>
      </c>
    </row>
    <row r="36" spans="1:2" ht="19.5" customHeight="1">
      <c r="A36" s="82" t="s">
        <v>1188</v>
      </c>
      <c r="B36" s="82">
        <v>1123</v>
      </c>
    </row>
    <row r="37" spans="1:2" ht="19.5" customHeight="1">
      <c r="A37" s="82" t="s">
        <v>1189</v>
      </c>
      <c r="B37" s="82"/>
    </row>
    <row r="38" spans="1:2" ht="19.5" customHeight="1">
      <c r="A38" s="82" t="s">
        <v>1190</v>
      </c>
      <c r="B38" s="82">
        <v>16617</v>
      </c>
    </row>
    <row r="39" spans="1:2" ht="19.5" customHeight="1">
      <c r="A39" s="82" t="s">
        <v>1191</v>
      </c>
      <c r="B39" s="82">
        <v>659</v>
      </c>
    </row>
    <row r="40" spans="1:2" ht="19.5" customHeight="1">
      <c r="A40" s="82" t="s">
        <v>1192</v>
      </c>
      <c r="B40" s="82"/>
    </row>
    <row r="41" spans="1:2" ht="19.5" customHeight="1">
      <c r="A41" s="82" t="s">
        <v>1193</v>
      </c>
      <c r="B41" s="82"/>
    </row>
    <row r="42" spans="1:2" ht="19.5" customHeight="1">
      <c r="A42" s="82" t="s">
        <v>1194</v>
      </c>
      <c r="B42" s="82"/>
    </row>
    <row r="43" spans="1:2" ht="19.5" customHeight="1">
      <c r="A43" s="82" t="s">
        <v>1195</v>
      </c>
      <c r="B43" s="82"/>
    </row>
    <row r="44" spans="1:2" ht="19.5" customHeight="1">
      <c r="A44" s="82" t="s">
        <v>1196</v>
      </c>
      <c r="B44" s="82">
        <v>2</v>
      </c>
    </row>
    <row r="45" spans="1:2" ht="19.5" customHeight="1">
      <c r="A45" s="82" t="s">
        <v>1197</v>
      </c>
      <c r="B45" s="82"/>
    </row>
    <row r="46" spans="1:2" ht="19.5" customHeight="1">
      <c r="A46" s="82" t="s">
        <v>1198</v>
      </c>
      <c r="B46" s="82"/>
    </row>
    <row r="47" spans="1:2" ht="19.5" customHeight="1">
      <c r="A47" s="82" t="s">
        <v>1199</v>
      </c>
      <c r="B47" s="82"/>
    </row>
    <row r="48" spans="1:2" ht="19.5" customHeight="1">
      <c r="A48" s="82" t="s">
        <v>1200</v>
      </c>
      <c r="B48" s="82">
        <v>10</v>
      </c>
    </row>
    <row r="49" spans="1:2" ht="19.5" customHeight="1">
      <c r="A49" s="84" t="s">
        <v>1201</v>
      </c>
      <c r="B49" s="82">
        <f>SUM(B50:B70)</f>
        <v>3426</v>
      </c>
    </row>
    <row r="50" spans="1:2" ht="19.5" customHeight="1">
      <c r="A50" s="82" t="s">
        <v>1202</v>
      </c>
      <c r="B50" s="82">
        <f>'[1]表四'!D6</f>
        <v>55</v>
      </c>
    </row>
    <row r="51" spans="1:2" ht="19.5" customHeight="1">
      <c r="A51" s="82" t="s">
        <v>1203</v>
      </c>
      <c r="B51" s="82">
        <f>'[1]表四'!D34</f>
        <v>0</v>
      </c>
    </row>
    <row r="52" spans="1:2" ht="19.5" customHeight="1">
      <c r="A52" s="82" t="s">
        <v>1204</v>
      </c>
      <c r="B52" s="82">
        <f>'[1]表四'!D37</f>
        <v>0</v>
      </c>
    </row>
    <row r="53" spans="1:2" ht="19.5" customHeight="1">
      <c r="A53" s="82" t="s">
        <v>1205</v>
      </c>
      <c r="B53" s="82">
        <f>'[1]表四'!D40</f>
        <v>0</v>
      </c>
    </row>
    <row r="54" spans="1:2" ht="19.5" customHeight="1">
      <c r="A54" s="82" t="s">
        <v>1206</v>
      </c>
      <c r="B54" s="82">
        <f>'[1]表四'!D52</f>
        <v>0</v>
      </c>
    </row>
    <row r="55" spans="1:2" ht="19.5" customHeight="1">
      <c r="A55" s="82" t="s">
        <v>1207</v>
      </c>
      <c r="B55" s="82">
        <f>'[1]表四'!D63</f>
        <v>0</v>
      </c>
    </row>
    <row r="56" spans="1:2" ht="19.5" customHeight="1">
      <c r="A56" s="82" t="s">
        <v>1208</v>
      </c>
      <c r="B56" s="82">
        <f>'[1]表四'!D74</f>
        <v>266</v>
      </c>
    </row>
    <row r="57" spans="1:2" ht="19.5" customHeight="1">
      <c r="A57" s="82" t="s">
        <v>1209</v>
      </c>
      <c r="B57" s="82">
        <f>'[1]表四'!D81</f>
        <v>35</v>
      </c>
    </row>
    <row r="58" spans="1:2" ht="19.5" customHeight="1">
      <c r="A58" s="82" t="s">
        <v>1210</v>
      </c>
      <c r="B58" s="82">
        <f>'[1]表四'!D103</f>
        <v>36</v>
      </c>
    </row>
    <row r="59" spans="1:2" ht="19.5" customHeight="1">
      <c r="A59" s="82" t="s">
        <v>1211</v>
      </c>
      <c r="B59" s="82">
        <f>'[1]表四'!D117</f>
        <v>0</v>
      </c>
    </row>
    <row r="60" spans="1:2" ht="19.5" customHeight="1">
      <c r="A60" s="82" t="s">
        <v>1212</v>
      </c>
      <c r="B60" s="82">
        <f>'[1]表四'!D133</f>
        <v>0</v>
      </c>
    </row>
    <row r="61" spans="1:2" ht="19.5" customHeight="1">
      <c r="A61" s="82" t="s">
        <v>1213</v>
      </c>
      <c r="B61" s="82">
        <f>'[1]表四'!D140</f>
        <v>2073</v>
      </c>
    </row>
    <row r="62" spans="1:2" ht="19.5" customHeight="1">
      <c r="A62" s="82" t="s">
        <v>1214</v>
      </c>
      <c r="B62" s="82">
        <f>'[1]表四'!D149</f>
        <v>801</v>
      </c>
    </row>
    <row r="63" spans="1:2" ht="19.5" customHeight="1">
      <c r="A63" s="82" t="s">
        <v>1215</v>
      </c>
      <c r="B63" s="82">
        <f>'[1]表四'!D157</f>
        <v>120</v>
      </c>
    </row>
    <row r="64" spans="1:2" ht="19.5" customHeight="1">
      <c r="A64" s="82" t="s">
        <v>1216</v>
      </c>
      <c r="B64" s="82">
        <f>'[1]表四'!D165</f>
        <v>0</v>
      </c>
    </row>
    <row r="65" spans="1:2" ht="19.5" customHeight="1">
      <c r="A65" s="82" t="s">
        <v>1217</v>
      </c>
      <c r="B65" s="82">
        <f>'[1]表四'!D170</f>
        <v>0</v>
      </c>
    </row>
    <row r="66" spans="1:2" ht="19.5" customHeight="1">
      <c r="A66" s="82" t="s">
        <v>1218</v>
      </c>
      <c r="B66" s="82">
        <f>'[1]表四'!D184</f>
        <v>0</v>
      </c>
    </row>
    <row r="67" spans="1:2" ht="19.5" customHeight="1">
      <c r="A67" s="82" t="s">
        <v>1219</v>
      </c>
      <c r="B67" s="82">
        <f>'[1]表四'!D188</f>
        <v>0</v>
      </c>
    </row>
    <row r="68" spans="1:2" ht="19.5" customHeight="1">
      <c r="A68" s="82" t="s">
        <v>1220</v>
      </c>
      <c r="B68" s="82">
        <f>'[1]表四'!D192</f>
        <v>0</v>
      </c>
    </row>
    <row r="69" spans="1:2" ht="19.5" customHeight="1">
      <c r="A69" s="82" t="s">
        <v>1221</v>
      </c>
      <c r="B69" s="82">
        <f>'[1]表四'!D198</f>
        <v>0</v>
      </c>
    </row>
    <row r="70" spans="1:2" ht="19.5" customHeight="1">
      <c r="A70" s="82" t="s">
        <v>1222</v>
      </c>
      <c r="B70" s="82">
        <f>'[1]表四'!D211</f>
        <v>40</v>
      </c>
    </row>
  </sheetData>
  <sheetProtection/>
  <mergeCells count="2">
    <mergeCell ref="A2:B2"/>
    <mergeCell ref="A4:B4"/>
  </mergeCells>
  <printOptions horizontalCentered="1"/>
  <pageMargins left="0.46944444444444444" right="0.46944444444444444" top="0.5895833333333333" bottom="0.46944444444444444" header="0.30972222222222223" footer="0.30972222222222223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1">
      <selection activeCell="A2" sqref="A2:F2"/>
    </sheetView>
  </sheetViews>
  <sheetFormatPr defaultColWidth="8.00390625" defaultRowHeight="14.25"/>
  <cols>
    <col min="1" max="4" width="8.00390625" style="122" customWidth="1"/>
    <col min="5" max="5" width="15.625" style="122" customWidth="1"/>
    <col min="6" max="6" width="9.875" style="122" customWidth="1"/>
    <col min="7" max="251" width="8.00390625" style="122" customWidth="1"/>
    <col min="252" max="16384" width="8.00390625" style="123" customWidth="1"/>
  </cols>
  <sheetData>
    <row r="1" ht="15">
      <c r="A1" s="124" t="s">
        <v>1223</v>
      </c>
    </row>
    <row r="2" spans="1:6" ht="21">
      <c r="A2" s="184" t="s">
        <v>1459</v>
      </c>
      <c r="B2" s="184"/>
      <c r="C2" s="184"/>
      <c r="D2" s="184"/>
      <c r="E2" s="184"/>
      <c r="F2" s="184"/>
    </row>
    <row r="3" spans="1:6" ht="15">
      <c r="A3" s="125"/>
      <c r="B3" s="125"/>
      <c r="C3" s="125"/>
      <c r="D3" s="125"/>
      <c r="E3" s="125"/>
      <c r="F3" s="125" t="s">
        <v>47</v>
      </c>
    </row>
    <row r="4" spans="1:6" ht="15">
      <c r="A4" s="185" t="s">
        <v>1224</v>
      </c>
      <c r="B4" s="185" t="s">
        <v>1225</v>
      </c>
      <c r="C4" s="185" t="s">
        <v>1226</v>
      </c>
      <c r="D4" s="185" t="s">
        <v>1227</v>
      </c>
      <c r="E4" s="185" t="s">
        <v>1228</v>
      </c>
      <c r="F4" s="185" t="s">
        <v>1229</v>
      </c>
    </row>
    <row r="5" spans="1:6" ht="15">
      <c r="A5" s="185"/>
      <c r="B5" s="185"/>
      <c r="C5" s="185"/>
      <c r="D5" s="185"/>
      <c r="E5" s="185"/>
      <c r="F5" s="185"/>
    </row>
    <row r="6" spans="1:256" s="121" customFormat="1" ht="22.5">
      <c r="A6" s="126" t="s">
        <v>1230</v>
      </c>
      <c r="B6" s="126" t="s">
        <v>1231</v>
      </c>
      <c r="C6" s="126" t="s">
        <v>1232</v>
      </c>
      <c r="D6" s="126" t="s">
        <v>1233</v>
      </c>
      <c r="E6" s="126" t="s">
        <v>1234</v>
      </c>
      <c r="F6" s="127">
        <v>40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8"/>
      <c r="IS6" s="128"/>
      <c r="IT6" s="128"/>
      <c r="IU6" s="128"/>
      <c r="IV6" s="128"/>
    </row>
    <row r="7" spans="1:256" s="121" customFormat="1" ht="22.5">
      <c r="A7" s="126" t="s">
        <v>1230</v>
      </c>
      <c r="B7" s="126" t="s">
        <v>1235</v>
      </c>
      <c r="C7" s="126" t="s">
        <v>1232</v>
      </c>
      <c r="D7" s="126" t="s">
        <v>1233</v>
      </c>
      <c r="E7" s="126" t="s">
        <v>1236</v>
      </c>
      <c r="F7" s="127">
        <v>16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8"/>
      <c r="IS7" s="128"/>
      <c r="IT7" s="128"/>
      <c r="IU7" s="128"/>
      <c r="IV7" s="128"/>
    </row>
    <row r="8" spans="1:256" s="121" customFormat="1" ht="22.5">
      <c r="A8" s="126" t="s">
        <v>1237</v>
      </c>
      <c r="B8" s="126" t="s">
        <v>1235</v>
      </c>
      <c r="C8" s="126" t="s">
        <v>1232</v>
      </c>
      <c r="D8" s="126" t="s">
        <v>1233</v>
      </c>
      <c r="E8" s="126" t="s">
        <v>1238</v>
      </c>
      <c r="F8" s="127">
        <v>7.87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8"/>
      <c r="IS8" s="128"/>
      <c r="IT8" s="128"/>
      <c r="IU8" s="128"/>
      <c r="IV8" s="128"/>
    </row>
    <row r="9" spans="1:256" s="121" customFormat="1" ht="22.5">
      <c r="A9" s="126" t="s">
        <v>1237</v>
      </c>
      <c r="B9" s="126" t="s">
        <v>1235</v>
      </c>
      <c r="C9" s="126" t="s">
        <v>1232</v>
      </c>
      <c r="D9" s="126" t="s">
        <v>1233</v>
      </c>
      <c r="E9" s="126" t="s">
        <v>1239</v>
      </c>
      <c r="F9" s="127">
        <v>20.51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8"/>
      <c r="IS9" s="128"/>
      <c r="IT9" s="128"/>
      <c r="IU9" s="128"/>
      <c r="IV9" s="128"/>
    </row>
    <row r="10" spans="1:256" s="121" customFormat="1" ht="22.5">
      <c r="A10" s="126" t="s">
        <v>1237</v>
      </c>
      <c r="B10" s="126" t="s">
        <v>1235</v>
      </c>
      <c r="C10" s="126" t="s">
        <v>1232</v>
      </c>
      <c r="D10" s="126" t="s">
        <v>1233</v>
      </c>
      <c r="E10" s="126" t="s">
        <v>1240</v>
      </c>
      <c r="F10" s="127">
        <v>10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8"/>
      <c r="IS10" s="128"/>
      <c r="IT10" s="128"/>
      <c r="IU10" s="128"/>
      <c r="IV10" s="128"/>
    </row>
    <row r="11" spans="1:256" s="121" customFormat="1" ht="22.5">
      <c r="A11" s="126" t="s">
        <v>1241</v>
      </c>
      <c r="B11" s="126" t="s">
        <v>1235</v>
      </c>
      <c r="C11" s="126" t="s">
        <v>1232</v>
      </c>
      <c r="D11" s="126" t="s">
        <v>1233</v>
      </c>
      <c r="E11" s="126" t="s">
        <v>1242</v>
      </c>
      <c r="F11" s="127">
        <v>6.79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8"/>
      <c r="IS11" s="128"/>
      <c r="IT11" s="128"/>
      <c r="IU11" s="128"/>
      <c r="IV11" s="128"/>
    </row>
    <row r="12" spans="1:256" s="121" customFormat="1" ht="22.5">
      <c r="A12" s="126" t="s">
        <v>1241</v>
      </c>
      <c r="B12" s="126" t="s">
        <v>1235</v>
      </c>
      <c r="C12" s="126" t="s">
        <v>1232</v>
      </c>
      <c r="D12" s="126" t="s">
        <v>1233</v>
      </c>
      <c r="E12" s="126" t="s">
        <v>1243</v>
      </c>
      <c r="F12" s="127">
        <v>5.48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8"/>
      <c r="IS12" s="128"/>
      <c r="IT12" s="128"/>
      <c r="IU12" s="128"/>
      <c r="IV12" s="128"/>
    </row>
    <row r="13" spans="1:256" s="121" customFormat="1" ht="22.5">
      <c r="A13" s="126" t="s">
        <v>1241</v>
      </c>
      <c r="B13" s="126" t="s">
        <v>1235</v>
      </c>
      <c r="C13" s="126" t="s">
        <v>1232</v>
      </c>
      <c r="D13" s="126" t="s">
        <v>1233</v>
      </c>
      <c r="E13" s="126" t="s">
        <v>1244</v>
      </c>
      <c r="F13" s="127">
        <v>3.75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8"/>
      <c r="IS13" s="128"/>
      <c r="IT13" s="128"/>
      <c r="IU13" s="128"/>
      <c r="IV13" s="128"/>
    </row>
    <row r="14" spans="1:256" s="121" customFormat="1" ht="22.5">
      <c r="A14" s="126" t="s">
        <v>1241</v>
      </c>
      <c r="B14" s="126" t="s">
        <v>1235</v>
      </c>
      <c r="C14" s="126" t="s">
        <v>1232</v>
      </c>
      <c r="D14" s="126" t="s">
        <v>1233</v>
      </c>
      <c r="E14" s="126" t="s">
        <v>1245</v>
      </c>
      <c r="F14" s="127">
        <v>230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8"/>
      <c r="IS14" s="128"/>
      <c r="IT14" s="128"/>
      <c r="IU14" s="128"/>
      <c r="IV14" s="128"/>
    </row>
    <row r="15" spans="1:256" s="121" customFormat="1" ht="22.5">
      <c r="A15" s="126" t="s">
        <v>1241</v>
      </c>
      <c r="B15" s="126" t="s">
        <v>1235</v>
      </c>
      <c r="C15" s="126" t="s">
        <v>1232</v>
      </c>
      <c r="D15" s="126" t="s">
        <v>1233</v>
      </c>
      <c r="E15" s="126" t="s">
        <v>1246</v>
      </c>
      <c r="F15" s="127">
        <v>20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8"/>
      <c r="IS15" s="128"/>
      <c r="IT15" s="128"/>
      <c r="IU15" s="128"/>
      <c r="IV15" s="128"/>
    </row>
    <row r="16" spans="1:256" s="121" customFormat="1" ht="22.5">
      <c r="A16" s="126" t="s">
        <v>1247</v>
      </c>
      <c r="B16" s="126" t="s">
        <v>1235</v>
      </c>
      <c r="C16" s="126" t="s">
        <v>1232</v>
      </c>
      <c r="D16" s="126" t="s">
        <v>1233</v>
      </c>
      <c r="E16" s="126" t="s">
        <v>1248</v>
      </c>
      <c r="F16" s="127">
        <v>35.3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8"/>
      <c r="IS16" s="128"/>
      <c r="IT16" s="128"/>
      <c r="IU16" s="128"/>
      <c r="IV16" s="128"/>
    </row>
    <row r="17" spans="1:256" s="121" customFormat="1" ht="22.5">
      <c r="A17" s="126" t="s">
        <v>1247</v>
      </c>
      <c r="B17" s="126" t="s">
        <v>1249</v>
      </c>
      <c r="C17" s="126" t="s">
        <v>1232</v>
      </c>
      <c r="D17" s="126" t="s">
        <v>1233</v>
      </c>
      <c r="E17" s="126" t="s">
        <v>1250</v>
      </c>
      <c r="F17" s="127">
        <v>36.07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8"/>
      <c r="IS17" s="128"/>
      <c r="IT17" s="128"/>
      <c r="IU17" s="128"/>
      <c r="IV17" s="128"/>
    </row>
    <row r="18" spans="1:256" s="121" customFormat="1" ht="22.5">
      <c r="A18" s="126" t="s">
        <v>1230</v>
      </c>
      <c r="B18" s="126" t="s">
        <v>1235</v>
      </c>
      <c r="C18" s="126" t="s">
        <v>1232</v>
      </c>
      <c r="D18" s="126" t="s">
        <v>1233</v>
      </c>
      <c r="E18" s="126" t="s">
        <v>1251</v>
      </c>
      <c r="F18" s="127">
        <v>493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8"/>
      <c r="IS18" s="128"/>
      <c r="IT18" s="128"/>
      <c r="IU18" s="128"/>
      <c r="IV18" s="128"/>
    </row>
    <row r="19" spans="1:256" s="121" customFormat="1" ht="22.5">
      <c r="A19" s="126" t="s">
        <v>1252</v>
      </c>
      <c r="B19" s="126" t="s">
        <v>1249</v>
      </c>
      <c r="C19" s="126" t="s">
        <v>1232</v>
      </c>
      <c r="D19" s="126" t="s">
        <v>1233</v>
      </c>
      <c r="E19" s="126" t="s">
        <v>1253</v>
      </c>
      <c r="F19" s="127">
        <v>552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8"/>
      <c r="IS19" s="128"/>
      <c r="IT19" s="128"/>
      <c r="IU19" s="128"/>
      <c r="IV19" s="128"/>
    </row>
    <row r="20" spans="1:256" s="121" customFormat="1" ht="22.5">
      <c r="A20" s="126" t="s">
        <v>1252</v>
      </c>
      <c r="B20" s="126" t="s">
        <v>1235</v>
      </c>
      <c r="C20" s="126" t="s">
        <v>1232</v>
      </c>
      <c r="D20" s="126" t="s">
        <v>1233</v>
      </c>
      <c r="E20" s="126" t="s">
        <v>1254</v>
      </c>
      <c r="F20" s="127">
        <v>653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8"/>
      <c r="IS20" s="128"/>
      <c r="IT20" s="128"/>
      <c r="IU20" s="128"/>
      <c r="IV20" s="128"/>
    </row>
    <row r="21" spans="1:256" s="121" customFormat="1" ht="22.5">
      <c r="A21" s="126" t="s">
        <v>1255</v>
      </c>
      <c r="B21" s="126" t="s">
        <v>1231</v>
      </c>
      <c r="C21" s="126" t="s">
        <v>1232</v>
      </c>
      <c r="D21" s="126" t="s">
        <v>1233</v>
      </c>
      <c r="E21" s="126" t="s">
        <v>1256</v>
      </c>
      <c r="F21" s="127">
        <v>375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8"/>
      <c r="IS21" s="128"/>
      <c r="IT21" s="128"/>
      <c r="IU21" s="128"/>
      <c r="IV21" s="128"/>
    </row>
    <row r="22" spans="1:256" s="121" customFormat="1" ht="22.5">
      <c r="A22" s="126" t="s">
        <v>1230</v>
      </c>
      <c r="B22" s="126" t="s">
        <v>1235</v>
      </c>
      <c r="C22" s="126" t="s">
        <v>1232</v>
      </c>
      <c r="D22" s="126" t="s">
        <v>1233</v>
      </c>
      <c r="E22" s="126" t="s">
        <v>1257</v>
      </c>
      <c r="F22" s="127">
        <v>291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8"/>
      <c r="IS22" s="128"/>
      <c r="IT22" s="128"/>
      <c r="IU22" s="128"/>
      <c r="IV22" s="128"/>
    </row>
    <row r="23" spans="1:256" s="121" customFormat="1" ht="22.5">
      <c r="A23" s="126" t="s">
        <v>1230</v>
      </c>
      <c r="B23" s="126" t="s">
        <v>1235</v>
      </c>
      <c r="C23" s="126" t="s">
        <v>1232</v>
      </c>
      <c r="D23" s="126" t="s">
        <v>1233</v>
      </c>
      <c r="E23" s="126" t="s">
        <v>1258</v>
      </c>
      <c r="F23" s="127">
        <v>510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8"/>
      <c r="IS23" s="128"/>
      <c r="IT23" s="128"/>
      <c r="IU23" s="128"/>
      <c r="IV23" s="128"/>
    </row>
    <row r="24" spans="1:256" s="121" customFormat="1" ht="22.5">
      <c r="A24" s="126" t="s">
        <v>1230</v>
      </c>
      <c r="B24" s="126" t="s">
        <v>1235</v>
      </c>
      <c r="C24" s="126" t="s">
        <v>1232</v>
      </c>
      <c r="D24" s="126" t="s">
        <v>1233</v>
      </c>
      <c r="E24" s="126" t="s">
        <v>1259</v>
      </c>
      <c r="F24" s="127">
        <v>30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8"/>
      <c r="IS24" s="128"/>
      <c r="IT24" s="128"/>
      <c r="IU24" s="128"/>
      <c r="IV24" s="128"/>
    </row>
    <row r="25" spans="1:256" s="121" customFormat="1" ht="22.5">
      <c r="A25" s="126" t="s">
        <v>1230</v>
      </c>
      <c r="B25" s="126" t="s">
        <v>1235</v>
      </c>
      <c r="C25" s="126" t="s">
        <v>1232</v>
      </c>
      <c r="D25" s="126" t="s">
        <v>1233</v>
      </c>
      <c r="E25" s="126" t="s">
        <v>1259</v>
      </c>
      <c r="F25" s="127">
        <v>90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8"/>
      <c r="IS25" s="128"/>
      <c r="IT25" s="128"/>
      <c r="IU25" s="128"/>
      <c r="IV25" s="12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E23" sqref="E23"/>
    </sheetView>
  </sheetViews>
  <sheetFormatPr defaultColWidth="9.125" defaultRowHeight="14.25"/>
  <cols>
    <col min="1" max="1" width="33.00390625" style="72" customWidth="1"/>
    <col min="2" max="2" width="17.75390625" style="72" customWidth="1"/>
    <col min="3" max="3" width="20.625" style="72" customWidth="1"/>
    <col min="4" max="249" width="9.125" style="72" customWidth="1"/>
    <col min="250" max="16384" width="9.125" style="72" customWidth="1"/>
  </cols>
  <sheetData>
    <row r="1" ht="22.5" customHeight="1">
      <c r="A1" s="73" t="s">
        <v>15</v>
      </c>
    </row>
    <row r="2" spans="1:3" ht="33.75" customHeight="1">
      <c r="A2" s="186" t="s">
        <v>1260</v>
      </c>
      <c r="B2" s="186"/>
      <c r="C2" s="186"/>
    </row>
    <row r="3" spans="1:3" ht="24" customHeight="1">
      <c r="A3" s="74"/>
      <c r="B3" s="75"/>
      <c r="C3" s="76" t="s">
        <v>47</v>
      </c>
    </row>
    <row r="4" spans="1:3" ht="24" customHeight="1">
      <c r="A4" s="187" t="s">
        <v>48</v>
      </c>
      <c r="B4" s="187" t="s">
        <v>1261</v>
      </c>
      <c r="C4" s="187"/>
    </row>
    <row r="5" spans="1:3" ht="24" customHeight="1">
      <c r="A5" s="187"/>
      <c r="B5" s="77" t="s">
        <v>1262</v>
      </c>
      <c r="C5" s="77" t="s">
        <v>1263</v>
      </c>
    </row>
    <row r="6" spans="1:4" ht="24" customHeight="1">
      <c r="A6" s="78" t="s">
        <v>1264</v>
      </c>
      <c r="B6" s="79">
        <v>53292.05</v>
      </c>
      <c r="C6" s="79">
        <v>53237.5</v>
      </c>
      <c r="D6" s="120"/>
    </row>
    <row r="7" spans="1:3" ht="24" customHeight="1">
      <c r="A7" s="78" t="s">
        <v>1265</v>
      </c>
      <c r="B7" s="79">
        <v>61344</v>
      </c>
      <c r="C7" s="79"/>
    </row>
  </sheetData>
  <sheetProtection/>
  <mergeCells count="3">
    <mergeCell ref="A2:C2"/>
    <mergeCell ref="B4:C4"/>
    <mergeCell ref="A4:A5"/>
  </mergeCells>
  <printOptions/>
  <pageMargins left="0.8694444444444445" right="1" top="0.9840277777777777" bottom="0.9840277777777777" header="0" footer="0.4597222222222222"/>
  <pageSetup blackAndWhite="1" firstPageNumber="11" useFirstPageNumber="1"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K6" sqref="K6"/>
    </sheetView>
  </sheetViews>
  <sheetFormatPr defaultColWidth="8.75390625" defaultRowHeight="14.25"/>
  <cols>
    <col min="1" max="1" width="34.625" style="107" customWidth="1"/>
    <col min="2" max="3" width="15.25390625" style="107" bestFit="1" customWidth="1"/>
    <col min="4" max="4" width="13.625" style="107" customWidth="1"/>
    <col min="5" max="32" width="9.00390625" style="107" bestFit="1" customWidth="1"/>
    <col min="33" max="16384" width="8.75390625" style="107" customWidth="1"/>
  </cols>
  <sheetData>
    <row r="1" ht="14.25">
      <c r="A1" s="108" t="s">
        <v>20</v>
      </c>
    </row>
    <row r="2" spans="1:4" ht="37.5" customHeight="1">
      <c r="A2" s="188" t="s">
        <v>16</v>
      </c>
      <c r="B2" s="188"/>
      <c r="C2" s="188"/>
      <c r="D2" s="188"/>
    </row>
    <row r="3" spans="1:4" ht="25.5" customHeight="1">
      <c r="A3" s="109"/>
      <c r="B3" s="110"/>
      <c r="C3" s="110"/>
      <c r="D3" s="111" t="s">
        <v>47</v>
      </c>
    </row>
    <row r="4" spans="1:4" ht="38.25" customHeight="1">
      <c r="A4" s="112" t="s">
        <v>1266</v>
      </c>
      <c r="B4" s="83" t="s">
        <v>1062</v>
      </c>
      <c r="C4" s="83" t="s">
        <v>1063</v>
      </c>
      <c r="D4" s="113" t="s">
        <v>1470</v>
      </c>
    </row>
    <row r="5" spans="1:4" ht="32.25" customHeight="1">
      <c r="A5" s="114" t="s">
        <v>1267</v>
      </c>
      <c r="B5" s="115">
        <v>568</v>
      </c>
      <c r="C5" s="115">
        <f>C6+C7+C8</f>
        <v>511</v>
      </c>
      <c r="D5" s="116">
        <f aca="true" t="shared" si="0" ref="D5:D10">C5/B5</f>
        <v>0.8996478873239436</v>
      </c>
    </row>
    <row r="6" spans="1:4" ht="32.25" customHeight="1">
      <c r="A6" s="117" t="s">
        <v>1268</v>
      </c>
      <c r="B6" s="118">
        <v>30</v>
      </c>
      <c r="C6" s="118">
        <v>30</v>
      </c>
      <c r="D6" s="116">
        <f t="shared" si="0"/>
        <v>1</v>
      </c>
    </row>
    <row r="7" spans="1:4" ht="32.25" customHeight="1">
      <c r="A7" s="117" t="s">
        <v>1269</v>
      </c>
      <c r="B7" s="118">
        <v>224</v>
      </c>
      <c r="C7" s="118">
        <v>195</v>
      </c>
      <c r="D7" s="116">
        <f t="shared" si="0"/>
        <v>0.8705357142857143</v>
      </c>
    </row>
    <row r="8" spans="1:4" ht="32.25" customHeight="1">
      <c r="A8" s="117" t="s">
        <v>1270</v>
      </c>
      <c r="B8" s="115">
        <v>314</v>
      </c>
      <c r="C8" s="115">
        <f>SUM(C9:C10)</f>
        <v>286</v>
      </c>
      <c r="D8" s="116">
        <f t="shared" si="0"/>
        <v>0.910828025477707</v>
      </c>
    </row>
    <row r="9" spans="1:4" ht="32.25" customHeight="1">
      <c r="A9" s="119" t="s">
        <v>1271</v>
      </c>
      <c r="B9" s="118">
        <v>264</v>
      </c>
      <c r="C9" s="118">
        <v>236</v>
      </c>
      <c r="D9" s="116">
        <f t="shared" si="0"/>
        <v>0.8939393939393939</v>
      </c>
    </row>
    <row r="10" spans="1:4" ht="32.25" customHeight="1">
      <c r="A10" s="119" t="s">
        <v>1272</v>
      </c>
      <c r="B10" s="118">
        <v>50</v>
      </c>
      <c r="C10" s="118">
        <v>50</v>
      </c>
      <c r="D10" s="116">
        <f t="shared" si="0"/>
        <v>1</v>
      </c>
    </row>
    <row r="11" spans="1:4" ht="37.5" customHeight="1">
      <c r="A11" s="189"/>
      <c r="B11" s="189"/>
      <c r="C11" s="190"/>
      <c r="D11" s="190"/>
    </row>
    <row r="12" spans="1:4" ht="37.5" customHeight="1">
      <c r="A12" s="189"/>
      <c r="B12" s="189"/>
      <c r="C12" s="189"/>
      <c r="D12" s="189"/>
    </row>
  </sheetData>
  <sheetProtection/>
  <mergeCells count="3">
    <mergeCell ref="A2:D2"/>
    <mergeCell ref="A11:D11"/>
    <mergeCell ref="A12:D12"/>
  </mergeCells>
  <printOptions/>
  <pageMargins left="1.1597222222222223" right="0.75" top="1.1895833333333334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2021-05-25T15:30:31Z</cp:lastPrinted>
  <dcterms:created xsi:type="dcterms:W3CDTF">1996-12-17T01:32:42Z</dcterms:created>
  <dcterms:modified xsi:type="dcterms:W3CDTF">2021-06-16T11:07:37Z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A9C174F202774E20AF8E6A2183E59FBF</vt:lpwstr>
  </property>
  <property fmtid="{D5CDD505-2E9C-101B-9397-08002B2CF9AE}" pid="3" name="KSOProductBuildVer">
    <vt:lpwstr>2052-9.1.0.4895</vt:lpwstr>
  </property>
</Properties>
</file>